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mNbk\01_NTB_HP_240815\VZ_Elektrospotrebice\Fin\02_ZD\"/>
    </mc:Choice>
  </mc:AlternateContent>
  <xr:revisionPtr revIDLastSave="0" documentId="13_ncr:1_{E0572565-8E61-42F6-8173-2398A15B16F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část 1 skartovací stroje" sheetId="35" r:id="rId1"/>
    <sheet name="část 2 světla a svítidla" sheetId="36" r:id="rId2"/>
    <sheet name="část 3 myčky nádobí" sheetId="45" r:id="rId3"/>
    <sheet name="část 4 chladničky" sheetId="39" r:id="rId4"/>
    <sheet name="část 5 televizní přijímače" sheetId="40" r:id="rId5"/>
    <sheet name="část 6 ventilátory" sheetId="42" r:id="rId6"/>
    <sheet name="část 7 ostatní elektrospotřeb." sheetId="44" r:id="rId7"/>
  </sheets>
  <calcPr calcId="191029"/>
</workbook>
</file>

<file path=xl/calcChain.xml><?xml version="1.0" encoding="utf-8"?>
<calcChain xmlns="http://schemas.openxmlformats.org/spreadsheetml/2006/main">
  <c r="E3" i="44" l="1"/>
  <c r="E3" i="42"/>
  <c r="E3" i="40"/>
  <c r="G11" i="40"/>
  <c r="E3" i="39"/>
  <c r="E3" i="45"/>
  <c r="E3" i="36"/>
  <c r="K18" i="44"/>
  <c r="J18" i="44"/>
  <c r="L18" i="44" s="1"/>
  <c r="K17" i="44"/>
  <c r="J17" i="44"/>
  <c r="L17" i="44" s="1"/>
  <c r="K16" i="44"/>
  <c r="J16" i="44"/>
  <c r="L16" i="44" s="1"/>
  <c r="K15" i="44"/>
  <c r="J15" i="44"/>
  <c r="L15" i="44" s="1"/>
  <c r="K14" i="44"/>
  <c r="J14" i="44"/>
  <c r="L14" i="44" s="1"/>
  <c r="K13" i="44"/>
  <c r="J13" i="44"/>
  <c r="L13" i="44" s="1"/>
  <c r="I20" i="39"/>
  <c r="L14" i="42"/>
  <c r="I18" i="42" s="1"/>
  <c r="K14" i="42"/>
  <c r="J14" i="42"/>
  <c r="K13" i="42"/>
  <c r="J13" i="42"/>
  <c r="L13" i="42" s="1"/>
  <c r="L16" i="40"/>
  <c r="I20" i="40" s="1"/>
  <c r="K16" i="40"/>
  <c r="I18" i="40" s="1"/>
  <c r="J16" i="40"/>
  <c r="K15" i="40"/>
  <c r="J15" i="40"/>
  <c r="L15" i="40" s="1"/>
  <c r="K14" i="40"/>
  <c r="J14" i="40"/>
  <c r="L14" i="40" s="1"/>
  <c r="L13" i="40"/>
  <c r="K13" i="40"/>
  <c r="J13" i="40"/>
  <c r="K16" i="39"/>
  <c r="J16" i="39"/>
  <c r="L16" i="39" s="1"/>
  <c r="K15" i="39"/>
  <c r="J15" i="39"/>
  <c r="L15" i="39" s="1"/>
  <c r="K14" i="39"/>
  <c r="J14" i="39"/>
  <c r="L14" i="39" s="1"/>
  <c r="K13" i="39"/>
  <c r="J13" i="39"/>
  <c r="L13" i="39" s="1"/>
  <c r="K14" i="45"/>
  <c r="J14" i="45"/>
  <c r="L14" i="45" s="1"/>
  <c r="K13" i="45"/>
  <c r="J13" i="45"/>
  <c r="L13" i="45" s="1"/>
  <c r="K14" i="36"/>
  <c r="J14" i="36"/>
  <c r="L14" i="36" s="1"/>
  <c r="K13" i="36"/>
  <c r="I16" i="36" s="1"/>
  <c r="J13" i="36"/>
  <c r="L13" i="36" s="1"/>
  <c r="I18" i="36" s="1"/>
  <c r="K14" i="35"/>
  <c r="K13" i="35"/>
  <c r="J14" i="35"/>
  <c r="L14" i="35" s="1"/>
  <c r="J13" i="35"/>
  <c r="L13" i="35" s="1"/>
  <c r="I16" i="42" l="1"/>
  <c r="I17" i="42"/>
  <c r="I18" i="39"/>
  <c r="I19" i="39" s="1"/>
  <c r="I17" i="36"/>
  <c r="I20" i="44"/>
  <c r="I22" i="44"/>
  <c r="I19" i="40"/>
  <c r="I18" i="45"/>
  <c r="I16" i="45"/>
  <c r="I16" i="35"/>
  <c r="I18" i="35"/>
  <c r="I21" i="44" l="1"/>
  <c r="I17" i="45"/>
  <c r="I17" i="35"/>
</calcChain>
</file>

<file path=xl/sharedStrings.xml><?xml version="1.0" encoding="utf-8"?>
<sst xmlns="http://schemas.openxmlformats.org/spreadsheetml/2006/main" count="299" uniqueCount="103">
  <si>
    <t>2.</t>
  </si>
  <si>
    <t>P.č.</t>
  </si>
  <si>
    <t>ID</t>
  </si>
  <si>
    <t>Název dodavatele, IČO:</t>
  </si>
  <si>
    <t>DOPLNÍ DODAVATEL</t>
  </si>
  <si>
    <t>TECHNICKÁ  SPECIFIKACE  VČETNĚ  CENOVÉ  NABÍDKY</t>
  </si>
  <si>
    <t>Výše DPH v Kč</t>
  </si>
  <si>
    <t>Cena za 1 měrnou jednotku v Kč bez DPH</t>
  </si>
  <si>
    <t>Sazba DPH (v %)</t>
  </si>
  <si>
    <t xml:space="preserve">Název produktu (obchodní název) </t>
  </si>
  <si>
    <t>Objednací číslo (Katalogové číslo/kód)</t>
  </si>
  <si>
    <t>Cena za 1 měrnou jednotku v Kč včetně DPH</t>
  </si>
  <si>
    <t>Předmět plnění</t>
  </si>
  <si>
    <t>Celková cena bez DPH v Kč</t>
  </si>
  <si>
    <t xml:space="preserve">Celková cena s DPH v Kč </t>
  </si>
  <si>
    <r>
      <t xml:space="preserve">Celková nabídková cena za předmět plnění části 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</si>
  <si>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Název poptávkového řízení:</t>
  </si>
  <si>
    <t xml:space="preserve">Zadavatelem uvedená specifikace a technické parametry představují minimální požadavky zadavatele na dodávku uvedeného zboží, které jsou předmětem plnění této části poptávkového řízení.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</si>
  <si>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3.</t>
  </si>
  <si>
    <t>5.</t>
  </si>
  <si>
    <t xml:space="preserve">Dodavatel doplní v relevantních sloupcích tabulky konkrétní název nabízeného zboží (produktu) včetně výrobce, katalogové číslo, velikost balení (počet ks v balení), cenu bez DPH za jednu měrnou jednotku, sazbu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poptávkovém řízení na danou část.
</t>
  </si>
  <si>
    <t>1.</t>
  </si>
  <si>
    <t>7.</t>
  </si>
  <si>
    <t>Část poptávkového řízení</t>
  </si>
  <si>
    <t>část 2. Světla a svítidla</t>
  </si>
  <si>
    <t>Část poptávkového řízení:</t>
  </si>
  <si>
    <t>40048   25483</t>
  </si>
  <si>
    <t>39104  39020</t>
  </si>
  <si>
    <t>3596  39018</t>
  </si>
  <si>
    <t>39024   35902</t>
  </si>
  <si>
    <t>36022  35903</t>
  </si>
  <si>
    <t>41027  40416</t>
  </si>
  <si>
    <t>4.</t>
  </si>
  <si>
    <t>6.</t>
  </si>
  <si>
    <t>Skartovač malý</t>
  </si>
  <si>
    <t>Skartovačka s křížovým řezem • skartování až 10 listů papíru o velikosti DIN A4 80g • CD, DVD a Blu-ray disky, plastové karty i drátky • Automatický start • Zpětný chod • Pojistka proti přetížení a přehřátí •Koš o objemu 15l</t>
  </si>
  <si>
    <t>Skartovač velký</t>
  </si>
  <si>
    <t>Skartovačka s mikro řezem, skartuje až 15 listů včetně svorek a drátků sešívačky,  objem koše 30l, odpovídá 300 skartovaným stranám A4, 4 hodiny / 240 minut nepřetržitý provoz, zpětný chod a vyjímatelný koš, velmi tichý provoz, moderní design, intuitivní dotykové ovládání</t>
  </si>
  <si>
    <r>
      <rPr>
        <b/>
        <sz val="11"/>
        <color theme="1"/>
        <rFont val="Calibri"/>
        <family val="2"/>
        <charset val="238"/>
        <scheme val="minor"/>
      </rPr>
      <t>Lampa stolní s nastavitelným ramenem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</si>
  <si>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40417   41028</t>
  </si>
  <si>
    <t>Název položky</t>
  </si>
  <si>
    <t>Bližší specifikace</t>
  </si>
  <si>
    <r>
      <rPr>
        <b/>
        <sz val="11"/>
        <color theme="1"/>
        <rFont val="Calibri"/>
        <family val="2"/>
        <charset val="238"/>
        <scheme val="minor"/>
      </rPr>
      <t>Lampa stolní s ohebným krkem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</si>
  <si>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vypínač na těle svítidla, kancelářská volně stojící stolní lampa bílá, materiál kov/plast, délka napájecího kabelu 150cm, počet žárovek - 1ks, včetně stmívače</t>
  </si>
  <si>
    <t>Myčka nádobí, volně stojící</t>
  </si>
  <si>
    <t xml:space="preserve"> lampa s dvojitým odpruženým  nastavitelným ramenem,stabilní podstavec možnost umístění na podstavec nebo upnutí pomocí svorky ( musí být součástí), min. výška 46cm, provedení kov/plast</t>
  </si>
  <si>
    <r>
      <rPr>
        <b/>
        <sz val="11"/>
        <color theme="1"/>
        <rFont val="Calibri"/>
        <family val="2"/>
        <charset val="238"/>
        <scheme val="minor"/>
      </rPr>
      <t xml:space="preserve">Chladnička vestavná </t>
    </r>
    <r>
      <rPr>
        <sz val="11"/>
        <color theme="1"/>
        <rFont val="Calibri"/>
        <family val="2"/>
        <charset val="238"/>
        <scheme val="minor"/>
      </rPr>
      <t xml:space="preserve"> 
</t>
    </r>
  </si>
  <si>
    <t xml:space="preserve"> s mrazící přihrádkou nahoře; celkový čistý objem 115l, energetická třída E; hlučnost  39 dB; mechanická regulace teploty; možnost změny směru otevírání dveří; lišty pro vestavbu; délka napajecího kabelu 2,0 m; spotřeba el. energie: 149 kWh/rok; rozměry (VxŠxH): 81,8 x 59,5 x 54,8 cm
</t>
  </si>
  <si>
    <t xml:space="preserve">Chladnička kombinovaná </t>
  </si>
  <si>
    <t>Chladnička volně stojící</t>
  </si>
  <si>
    <t xml:space="preserve">celkový objem netto 41 l, klimatická třída N, ST, hlučnost 39 dB, příkon 60W
</t>
  </si>
  <si>
    <t>volně stojící , tichý chod do 40dB, objem 314 litrů (206 l chladnička, 108 l mrazák), počet polic chladničky 4ks, z toho 1 kus na lahve na nápoje, 1 přihrádka na zeleninu, počet přihrádek mrazáku 3 ks, automatické rozmrazování, led oisvětlení, barva stříbrná nebo bílá, levé/pravé otevírání dveří</t>
  </si>
  <si>
    <t>volně stojící, bílá/nerez, tichý chod do 42dB, objem min. 213 litrů, min. 3 sklemńěné police, 1 zásuvka na zeleninu a ovoce, mraznička objem min. 42 litrů, výškově nastavitelné nožky, automatické rozmrazování chladničky, ve dveřích přihrádka na lahve, levé/pravé otevírání dveří, 1 kompresor</t>
  </si>
  <si>
    <r>
      <rPr>
        <b/>
        <sz val="11"/>
        <color theme="1"/>
        <rFont val="Calibri"/>
        <family val="2"/>
        <charset val="238"/>
        <scheme val="minor"/>
      </rPr>
      <t>Televizor Úhlopříčka 43"</t>
    </r>
    <r>
      <rPr>
        <sz val="11"/>
        <color theme="1"/>
        <rFont val="Calibri"/>
        <family val="2"/>
        <charset val="238"/>
        <scheme val="minor"/>
      </rPr>
      <t xml:space="preserve"> (108cm)</t>
    </r>
  </si>
  <si>
    <t xml:space="preserve"> rozlišení 1920x1080 px, 3 x HDMI, 2x USB, výstup na sluchátka, USB - možnost přehrávání a nahrávání,</t>
  </si>
  <si>
    <r>
      <rPr>
        <b/>
        <sz val="11"/>
        <color theme="1"/>
        <rFont val="Calibri"/>
        <family val="2"/>
        <charset val="238"/>
        <scheme val="minor"/>
      </rPr>
      <t>Televizor úhlopříčka 32"</t>
    </r>
    <r>
      <rPr>
        <sz val="11"/>
        <color theme="1"/>
        <rFont val="Calibri"/>
        <family val="2"/>
        <charset val="238"/>
        <scheme val="minor"/>
      </rPr>
      <t xml:space="preserve"> (81cm)</t>
    </r>
  </si>
  <si>
    <t>rozlišení HD 1366 x 768, sluchátkový výstup, USB - možnost přehrávání MP3, Foto, Video</t>
  </si>
  <si>
    <r>
      <rPr>
        <b/>
        <sz val="11"/>
        <color theme="1"/>
        <rFont val="Calibri"/>
        <family val="2"/>
        <charset val="238"/>
        <scheme val="minor"/>
      </rPr>
      <t xml:space="preserve">Televizor  úhlopříčka 50" </t>
    </r>
    <r>
      <rPr>
        <sz val="11"/>
        <color theme="1"/>
        <rFont val="Calibri"/>
        <family val="2"/>
        <charset val="238"/>
        <scheme val="minor"/>
      </rPr>
      <t>(125 cm)</t>
    </r>
  </si>
  <si>
    <t xml:space="preserve">rozlišení 3840 × 2160 px, 2× DVB T2/C/S2 , Wi-Fi, Bluetooth, 3× HDMI 2.1 , 2× USB 2.0 , Multi-View – rozdělení obrazu,  HbbTV, hlasové ovládání(AJ) </t>
  </si>
  <si>
    <t xml:space="preserve"> Držák na TV</t>
  </si>
  <si>
    <t>dvouramenný otočný, sklopný a délkově stavitelný držák na LCD LED QLED televize 37 - 70" do 40kg</t>
  </si>
  <si>
    <t>Ventilátor stojanový</t>
  </si>
  <si>
    <t>průměr lopatek cca 40cm, 3 rychlosti, nastavitelný úhel sklonu, rotace s možností vypnutí, preotiskluzové nožky, ochrana proti přehřátí, nastavitelná výška, stabilní podstavec</t>
  </si>
  <si>
    <r>
      <rPr>
        <b/>
        <sz val="11"/>
        <color theme="1"/>
        <rFont val="Calibri"/>
        <family val="2"/>
        <charset val="238"/>
        <scheme val="minor"/>
      </rPr>
      <t>Ventilátor stolní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</si>
  <si>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průměr cca 30 cm, min. 3 rychlosti, nastavitelný úhel sklonu, možnost rotace s možností vypnutí, bezpečnostní mřížka, ventilátor</t>
  </si>
  <si>
    <t>Kávovar</t>
  </si>
  <si>
    <t>Trouba mikrovlná</t>
  </si>
  <si>
    <t>volně stojící, bílá/nerez, objem min. 20 litrů, mechanické ovládání, 6 úrovní výkonu, otočný talíř 24,5 cm, mikrovlnný výkon min. 700 W, časovač min. 30 minut, v x š x h 26,2 x 45,2 x 33,5 cm</t>
  </si>
  <si>
    <t xml:space="preserve">Trouba mikrovlnná vestavná </t>
  </si>
  <si>
    <t xml:space="preserve">Konvice rychlovarná </t>
  </si>
  <si>
    <t>objem min. 1,7 litru, provedení nerez, vodoznak, světelná signalizace chodu, skryté topné těleso, bezpečnostní pojistka proti přehřátí a chodu naprázdno, síťová šňůra v délce min. 80 cm, vyjímatelné sítko proti usazeninám</t>
  </si>
  <si>
    <t>Vysoušeč vlasů</t>
  </si>
  <si>
    <t>Myčka nádobí, vestavná</t>
  </si>
  <si>
    <t xml:space="preserve">spotřeba vody na cyklus 9l,  6 programů speciální programy: ECO, Rychlý 30' 40°C, Super 50' 65°C, Intenzivní 65°C, Předmytí, Jemný 40°C SPECIÁLNÍ FUNKCE: volba poloviční náplně, ochrana před přetečením a vytékáním,odložený start, ROZMĚRY( V x Š x H ): 85 x 44,8 x 59,8 cm </t>
  </si>
  <si>
    <t xml:space="preserve">36001   39741    </t>
  </si>
  <si>
    <t>část 1. Skartovací stroje</t>
  </si>
  <si>
    <t>část 3. Myčky nádobí</t>
  </si>
  <si>
    <t>část 4. Chladničky</t>
  </si>
  <si>
    <t>část 5. Televizní přijímače</t>
  </si>
  <si>
    <t>část 6. Ventilátory</t>
  </si>
  <si>
    <t>část 7. Ostatní elektrospotřebiče</t>
  </si>
  <si>
    <t xml:space="preserve">vestavná trouba, barva černá, 20 litrů,(š. x h x v) 594 x 333 x 382, výkon 900 W, funkce Eco,  objem 25 l </t>
  </si>
  <si>
    <t>spotřeba vody na cyklus 10l, umyje až 14 sad nádobí na jeden cyklus ( program ECO), ochrana proti přetečení, automatické otevírání dveří, ukládání příborů do šuplíku, displej a nastavitelné koše, rozměry 81,8 x 59,6 x 55 cm ( v x š x h)</t>
  </si>
  <si>
    <t xml:space="preserve"> automatický- s mlýnkem , příkon 1500 W, tlak 15 barů, objem nádržky na vodu 1,7 l, automatické vypnutí, s funkcí horké vody,  možnost přípravy dvou šálků zároveň,  displej, nádoba na vodu, zásobník na mletou kávu, signalizace potřeby odvápnění / čištění,   odkládací plocha na šálky, nastavení teploty nápoje, intenzity/množství kávy, velikosti nápoje, rozměry 38,5 × 28,1 × 46,8 cm (V×Š×H),</t>
  </si>
  <si>
    <t>automatický - vysoký obsah zásobníku, 8 tlačítek pro výběr z pěti druhů nápojů, jednoduché ovládání, instalace vodního filtru a možnost nastavení tvrdosti vody, mechanické nastavení mlýnku. Příkon 1400 W, tlak 15 barů, kapacita zásobníku na vodu 4l, kapacita zásobníku odpadní káva 18 porcí, kapacita zásobníku kávy 1 kg. Rozměry 33,4 x 45,6 x 45,2 cm ( š x v x h).</t>
  </si>
  <si>
    <t>příkon 1200 W, sklopné držadlo, 3 stupně nastavení teploty, 2 rychlosti proudění vzduchu,bezpečnostní pojistka proti přehřátí, délka kabelu 1,6 m</t>
  </si>
  <si>
    <r>
      <t xml:space="preserve">Celková cena za předpokládaný odběr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</si>
  <si>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 xml:space="preserve">Celková cena v Kč  včetně DPH </t>
  </si>
  <si>
    <t>Příloha č.1</t>
  </si>
  <si>
    <t>část 5.Televizní přijímače</t>
  </si>
  <si>
    <t>Výrobce</t>
  </si>
  <si>
    <r>
      <t xml:space="preserve">Celková nabídková cena za předmět plnění části 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</si>
  <si>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</si>
  <si>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</si>
  <si>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</si>
  <si>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</si>
  <si>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7.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</si>
  <si>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Měrná jednotka</t>
  </si>
  <si>
    <t>ks</t>
  </si>
  <si>
    <t>část 2: Světla a svítidla</t>
  </si>
  <si>
    <t>část 1: Skartovací stroje</t>
  </si>
  <si>
    <t>Orientační počet dodaných měrných jednotel</t>
  </si>
  <si>
    <t>Dodávky elektrospotřebičů pro Nemocnici Nymburk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</si>
</sst>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125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9" fontId="0" fillId="6" borderId="1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4" fontId="10" fillId="5" borderId="22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9" fillId="5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4" fontId="10" fillId="5" borderId="20" xfId="0" applyNumberFormat="1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center" vertical="center" wrapText="1"/>
    </xf>
    <xf numFmtId="3" fontId="7" fillId="2" borderId="19" xfId="0" applyNumberFormat="1" applyFont="1" applyFill="1" applyBorder="1" applyAlignment="1">
      <alignment horizontal="center" vertical="center" wrapText="1"/>
    </xf>
    <xf numFmtId="4" fontId="11" fillId="6" borderId="19" xfId="0" applyNumberFormat="1" applyFont="1" applyFill="1" applyBorder="1" applyAlignment="1" applyProtection="1">
      <alignment horizontal="center" vertical="center"/>
      <protection locked="0"/>
    </xf>
    <xf numFmtId="9" fontId="0" fillId="6" borderId="19" xfId="0" applyNumberFormat="1" applyFill="1" applyBorder="1" applyAlignment="1" applyProtection="1">
      <alignment horizontal="center" vertical="center"/>
      <protection locked="0"/>
    </xf>
    <xf numFmtId="4" fontId="0" fillId="0" borderId="19" xfId="0" applyNumberForma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0" fillId="6" borderId="30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>
      <alignment horizontal="left" vertical="center" wrapText="1"/>
    </xf>
    <xf numFmtId="0" fontId="9" fillId="2" borderId="13" xfId="0" applyFont="1" applyFill="1" applyBorder="1" applyAlignment="1">
      <alignment vertical="center" wrapText="1"/>
    </xf>
    <xf numFmtId="0" fontId="0" fillId="2" borderId="13" xfId="0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9" fillId="2" borderId="13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6" fillId="4" borderId="24" xfId="4" applyFont="1" applyFill="1" applyBorder="1" applyAlignment="1">
      <alignment horizontal="left" wrapText="1"/>
    </xf>
    <xf numFmtId="0" fontId="16" fillId="4" borderId="25" xfId="4" applyFont="1" applyFill="1" applyBorder="1" applyAlignment="1">
      <alignment horizontal="left" wrapText="1"/>
    </xf>
    <xf numFmtId="0" fontId="16" fillId="4" borderId="23" xfId="4" applyFont="1" applyFill="1" applyBorder="1" applyAlignment="1">
      <alignment horizontal="left" wrapText="1"/>
    </xf>
    <xf numFmtId="0" fontId="19" fillId="4" borderId="24" xfId="4" applyFont="1" applyFill="1" applyBorder="1" applyAlignment="1">
      <alignment horizontal="left" vertical="center" wrapText="1"/>
    </xf>
    <xf numFmtId="0" fontId="19" fillId="4" borderId="25" xfId="4" applyFont="1" applyFill="1" applyBorder="1" applyAlignment="1">
      <alignment horizontal="left" vertical="center" wrapText="1"/>
    </xf>
    <xf numFmtId="0" fontId="19" fillId="4" borderId="23" xfId="4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4" fontId="18" fillId="0" borderId="28" xfId="0" applyNumberFormat="1" applyFont="1" applyBorder="1" applyAlignment="1">
      <alignment horizontal="center"/>
    </xf>
    <xf numFmtId="4" fontId="18" fillId="0" borderId="12" xfId="0" applyNumberFormat="1" applyFont="1" applyBorder="1" applyAlignment="1">
      <alignment horizontal="center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33" xfId="0" applyFont="1" applyFill="1" applyBorder="1" applyAlignment="1">
      <alignment horizontal="left" vertical="center" wrapText="1"/>
    </xf>
    <xf numFmtId="0" fontId="14" fillId="4" borderId="29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5" fillId="6" borderId="19" xfId="0" applyFont="1" applyFill="1" applyBorder="1" applyAlignment="1" applyProtection="1">
      <alignment horizontal="center" vertical="center" wrapText="1"/>
      <protection locked="0"/>
    </xf>
    <xf numFmtId="0" fontId="15" fillId="6" borderId="30" xfId="0" applyFont="1" applyFill="1" applyBorder="1" applyAlignment="1" applyProtection="1">
      <alignment horizontal="center" vertical="center" wrapText="1"/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9" xfId="0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3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3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E0E0-B3E9-49D9-8DCD-B02529A7EC1D}">
  <sheetPr>
    <pageSetUpPr fitToPage="1"/>
  </sheetPr>
  <dimension ref="A1:O20"/>
  <sheetViews>
    <sheetView tabSelected="1" zoomScaleNormal="100" zoomScaleSheetLayoutView="83" workbookViewId="0"/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24.28515625" style="2" customWidth="1"/>
    <col min="4" max="4" width="7.85546875" style="2" customWidth="1"/>
    <col min="5" max="5" width="50" style="2" customWidth="1"/>
    <col min="6" max="6" width="13.140625" style="2" customWidth="1"/>
    <col min="7" max="7" width="14.28515625" style="2" customWidth="1"/>
    <col min="8" max="8" width="22.85546875" style="2" customWidth="1"/>
    <col min="9" max="9" width="9.5703125" style="2" customWidth="1"/>
    <col min="10" max="10" width="17.28515625" style="2" customWidth="1"/>
    <col min="11" max="11" width="24.28515625" style="2" customWidth="1"/>
    <col min="12" max="12" width="16.5703125" style="2" customWidth="1"/>
    <col min="13" max="13" width="14" style="2" customWidth="1"/>
    <col min="14" max="14" width="13.42578125" style="2" customWidth="1"/>
    <col min="15" max="15" width="11.42578125" style="2" customWidth="1"/>
    <col min="16" max="16384" width="9.140625" style="2"/>
  </cols>
  <sheetData>
    <row r="1" spans="1:15" ht="15.75" thickBot="1" x14ac:dyDescent="0.3">
      <c r="A1" s="40" t="s">
        <v>88</v>
      </c>
    </row>
    <row r="2" spans="1:15" s="12" customFormat="1" ht="21.6" customHeight="1" thickBot="1" x14ac:dyDescent="0.25">
      <c r="A2" s="93" t="s">
        <v>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</row>
    <row r="3" spans="1:15" s="12" customFormat="1" ht="31.15" customHeight="1" x14ac:dyDescent="0.2">
      <c r="A3" s="101" t="s">
        <v>16</v>
      </c>
      <c r="B3" s="102"/>
      <c r="C3" s="102"/>
      <c r="D3" s="103"/>
      <c r="E3" s="91" t="s">
        <v>102</v>
      </c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s="12" customFormat="1" ht="31.15" customHeight="1" x14ac:dyDescent="0.2">
      <c r="A4" s="104" t="s">
        <v>23</v>
      </c>
      <c r="B4" s="105"/>
      <c r="C4" s="105"/>
      <c r="D4" s="106"/>
      <c r="E4" s="89" t="s">
        <v>100</v>
      </c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1:15" s="12" customFormat="1" ht="27" customHeight="1" thickBot="1" x14ac:dyDescent="0.25">
      <c r="A5" s="98" t="s">
        <v>3</v>
      </c>
      <c r="B5" s="99"/>
      <c r="C5" s="99"/>
      <c r="D5" s="100"/>
      <c r="E5" s="107" t="s">
        <v>4</v>
      </c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15" s="12" customFormat="1" ht="15.75" x14ac:dyDescent="0.2">
      <c r="A6" s="13"/>
      <c r="B6" s="13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s="12" customFormat="1" ht="42" customHeight="1" x14ac:dyDescent="0.2">
      <c r="A7" s="72" t="s">
        <v>17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5" s="12" customFormat="1" ht="43.5" customHeight="1" x14ac:dyDescent="0.2">
      <c r="A8" s="82" t="s">
        <v>20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41"/>
    </row>
    <row r="9" spans="1:15" ht="17.25" customHeight="1" thickBot="1" x14ac:dyDescent="0.3">
      <c r="F9" s="1"/>
    </row>
    <row r="10" spans="1:15" ht="17.25" customHeight="1" thickBot="1" x14ac:dyDescent="0.35">
      <c r="A10" s="83" t="s">
        <v>75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1:15" ht="92.25" customHeight="1" x14ac:dyDescent="0.25">
      <c r="A11" s="42" t="s">
        <v>1</v>
      </c>
      <c r="B11" s="43" t="s">
        <v>2</v>
      </c>
      <c r="C11" s="77" t="s">
        <v>12</v>
      </c>
      <c r="D11" s="78"/>
      <c r="E11" s="79"/>
      <c r="F11" s="44" t="s">
        <v>97</v>
      </c>
      <c r="G11" s="45" t="s">
        <v>101</v>
      </c>
      <c r="H11" s="45" t="s">
        <v>7</v>
      </c>
      <c r="I11" s="45" t="s">
        <v>8</v>
      </c>
      <c r="J11" s="46" t="s">
        <v>11</v>
      </c>
      <c r="K11" s="46" t="s">
        <v>86</v>
      </c>
      <c r="L11" s="46" t="s">
        <v>87</v>
      </c>
      <c r="M11" s="47" t="s">
        <v>9</v>
      </c>
      <c r="N11" s="45" t="s">
        <v>10</v>
      </c>
      <c r="O11" s="48" t="s">
        <v>90</v>
      </c>
    </row>
    <row r="12" spans="1:15" ht="30" customHeight="1" x14ac:dyDescent="0.25">
      <c r="A12" s="24"/>
      <c r="B12" s="25"/>
      <c r="C12" s="80" t="s">
        <v>40</v>
      </c>
      <c r="D12" s="81"/>
      <c r="E12" s="35" t="s">
        <v>41</v>
      </c>
      <c r="F12" s="26"/>
      <c r="G12" s="27"/>
      <c r="H12" s="27"/>
      <c r="I12" s="27"/>
      <c r="J12" s="28"/>
      <c r="K12" s="28"/>
      <c r="L12" s="28"/>
      <c r="M12" s="29"/>
      <c r="N12" s="27"/>
      <c r="O12" s="67"/>
    </row>
    <row r="13" spans="1:15" ht="92.25" customHeight="1" x14ac:dyDescent="0.25">
      <c r="A13" s="15" t="s">
        <v>21</v>
      </c>
      <c r="B13" s="32">
        <v>3614</v>
      </c>
      <c r="C13" s="75" t="s">
        <v>34</v>
      </c>
      <c r="D13" s="76"/>
      <c r="E13" s="36" t="s">
        <v>35</v>
      </c>
      <c r="F13" s="16" t="s">
        <v>98</v>
      </c>
      <c r="G13" s="34">
        <v>5</v>
      </c>
      <c r="H13" s="17"/>
      <c r="I13" s="11"/>
      <c r="J13" s="5">
        <f t="shared" ref="J13:J14" si="0">H13*(I13+1)</f>
        <v>0</v>
      </c>
      <c r="K13" s="18">
        <f>G13*H13</f>
        <v>0</v>
      </c>
      <c r="L13" s="5">
        <f>+J13*G13</f>
        <v>0</v>
      </c>
      <c r="M13" s="22"/>
      <c r="N13" s="10"/>
      <c r="O13" s="23"/>
    </row>
    <row r="14" spans="1:15" ht="91.5" customHeight="1" thickBot="1" x14ac:dyDescent="0.3">
      <c r="A14" s="49" t="s">
        <v>0</v>
      </c>
      <c r="B14" s="50">
        <v>3615</v>
      </c>
      <c r="C14" s="73" t="s">
        <v>36</v>
      </c>
      <c r="D14" s="74"/>
      <c r="E14" s="63" t="s">
        <v>37</v>
      </c>
      <c r="F14" s="52" t="s">
        <v>98</v>
      </c>
      <c r="G14" s="53">
        <v>1</v>
      </c>
      <c r="H14" s="54"/>
      <c r="I14" s="55"/>
      <c r="J14" s="56">
        <f t="shared" si="0"/>
        <v>0</v>
      </c>
      <c r="K14" s="57">
        <f>G14*H14</f>
        <v>0</v>
      </c>
      <c r="L14" s="56">
        <f>+J14*G14</f>
        <v>0</v>
      </c>
      <c r="M14" s="58"/>
      <c r="N14" s="59"/>
      <c r="O14" s="60"/>
    </row>
    <row r="15" spans="1:15" s="3" customFormat="1" ht="14.25" customHeight="1" thickBot="1" x14ac:dyDescent="0.3">
      <c r="A15" s="6"/>
      <c r="B15" s="6"/>
      <c r="C15" s="7"/>
      <c r="D15" s="7"/>
      <c r="E15" s="8"/>
      <c r="F15" s="9"/>
      <c r="G15" s="6"/>
      <c r="H15" s="6"/>
      <c r="I15" s="6"/>
      <c r="J15" s="6"/>
      <c r="K15" s="6"/>
      <c r="L15" s="6"/>
      <c r="M15" s="6"/>
      <c r="N15" s="6"/>
    </row>
    <row r="16" spans="1:15" s="3" customFormat="1" ht="24.75" customHeight="1" thickBot="1" x14ac:dyDescent="0.3">
      <c r="A16" s="19"/>
      <c r="B16" s="19"/>
      <c r="C16" s="86" t="s">
        <v>15</v>
      </c>
      <c r="D16" s="87"/>
      <c r="E16" s="87"/>
      <c r="F16" s="87"/>
      <c r="G16" s="88"/>
      <c r="H16" s="31" t="s">
        <v>13</v>
      </c>
      <c r="I16" s="96">
        <f>SUM(K13:K14)</f>
        <v>0</v>
      </c>
      <c r="J16" s="97"/>
      <c r="K16" s="19"/>
      <c r="L16" s="19"/>
      <c r="M16" s="19"/>
      <c r="N16" s="19"/>
    </row>
    <row r="17" spans="1:14" s="3" customFormat="1" ht="15.75" x14ac:dyDescent="0.25">
      <c r="A17" s="19"/>
      <c r="B17" s="19"/>
      <c r="C17" s="19"/>
      <c r="D17" s="19"/>
      <c r="E17" s="19"/>
      <c r="F17" s="19"/>
      <c r="G17" s="19"/>
      <c r="H17" s="20" t="s">
        <v>6</v>
      </c>
      <c r="I17" s="68">
        <f>I18-I16</f>
        <v>0</v>
      </c>
      <c r="J17" s="69"/>
      <c r="K17" s="19"/>
      <c r="L17" s="19"/>
      <c r="M17" s="19"/>
      <c r="N17" s="19"/>
    </row>
    <row r="18" spans="1:14" ht="16.5" thickBot="1" x14ac:dyDescent="0.3">
      <c r="A18" s="19"/>
      <c r="B18" s="19"/>
      <c r="C18" s="19"/>
      <c r="D18" s="19"/>
      <c r="E18" s="19"/>
      <c r="F18" s="19"/>
      <c r="G18" s="19"/>
      <c r="H18" s="21" t="s">
        <v>14</v>
      </c>
      <c r="I18" s="70">
        <f>SUM(L13:L14)</f>
        <v>0</v>
      </c>
      <c r="J18" s="71"/>
      <c r="K18" s="19"/>
      <c r="L18" s="19"/>
      <c r="M18" s="19"/>
      <c r="N18" s="19"/>
    </row>
    <row r="19" spans="1:14" ht="15.75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4" customHeight="1" x14ac:dyDescent="0.25">
      <c r="A20" s="4"/>
      <c r="B20" s="4"/>
      <c r="C20" s="4"/>
      <c r="D20" s="4"/>
      <c r="E20" s="19"/>
      <c r="F20" s="19"/>
      <c r="G20" s="19"/>
      <c r="H20" s="19"/>
      <c r="I20" s="19"/>
      <c r="J20" s="19"/>
      <c r="K20" s="19"/>
      <c r="L20" s="19"/>
      <c r="M20" s="19"/>
      <c r="N20" s="19"/>
    </row>
  </sheetData>
  <sheetProtection formatColumns="0" formatRows="0" selectLockedCells="1"/>
  <mergeCells count="18">
    <mergeCell ref="E4:O4"/>
    <mergeCell ref="E3:O3"/>
    <mergeCell ref="A2:O2"/>
    <mergeCell ref="I16:J16"/>
    <mergeCell ref="A5:D5"/>
    <mergeCell ref="A3:D3"/>
    <mergeCell ref="A4:D4"/>
    <mergeCell ref="E5:O5"/>
    <mergeCell ref="I17:J17"/>
    <mergeCell ref="I18:J18"/>
    <mergeCell ref="A7:N7"/>
    <mergeCell ref="C14:D14"/>
    <mergeCell ref="C13:D13"/>
    <mergeCell ref="C11:E11"/>
    <mergeCell ref="C12:D12"/>
    <mergeCell ref="A8:N8"/>
    <mergeCell ref="A10:O10"/>
    <mergeCell ref="C16:G16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D9BB-F9EC-4A50-890B-639DD82BEAED}">
  <sheetPr>
    <pageSetUpPr fitToPage="1"/>
  </sheetPr>
  <dimension ref="A1:O20"/>
  <sheetViews>
    <sheetView workbookViewId="0"/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24.28515625" style="2" customWidth="1"/>
    <col min="4" max="4" width="8.5703125" style="2" customWidth="1"/>
    <col min="5" max="5" width="46.7109375" style="2" customWidth="1"/>
    <col min="6" max="6" width="13.5703125" style="2" customWidth="1"/>
    <col min="7" max="7" width="14.85546875" style="2" customWidth="1"/>
    <col min="8" max="8" width="24.28515625" style="2" customWidth="1"/>
    <col min="9" max="9" width="9.5703125" style="2" customWidth="1"/>
    <col min="10" max="10" width="17.28515625" style="2" customWidth="1"/>
    <col min="11" max="11" width="24.28515625" style="2" customWidth="1"/>
    <col min="12" max="12" width="16.5703125" style="2" customWidth="1"/>
    <col min="13" max="13" width="14" style="2" customWidth="1"/>
    <col min="14" max="14" width="13.42578125" style="2" customWidth="1"/>
    <col min="15" max="15" width="11.42578125" style="2" customWidth="1"/>
    <col min="16" max="16384" width="9.140625" style="2"/>
  </cols>
  <sheetData>
    <row r="1" spans="1:15" ht="15.75" thickBot="1" x14ac:dyDescent="0.3">
      <c r="A1" s="40" t="s">
        <v>88</v>
      </c>
    </row>
    <row r="2" spans="1:15" s="12" customFormat="1" ht="21.6" customHeight="1" thickBot="1" x14ac:dyDescent="0.25">
      <c r="A2" s="93" t="s">
        <v>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</row>
    <row r="3" spans="1:15" s="12" customFormat="1" ht="31.15" customHeight="1" x14ac:dyDescent="0.2">
      <c r="A3" s="101" t="s">
        <v>16</v>
      </c>
      <c r="B3" s="102"/>
      <c r="C3" s="102"/>
      <c r="D3" s="103"/>
      <c r="E3" s="91" t="str">
        <f>+'část 1 skartovací stroje'!E3:O3</f>
        <v>Dodávky elektrospotřebičů pro Nemocnici Nymburk s.r.o.</v>
      </c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s="12" customFormat="1" ht="31.15" customHeight="1" x14ac:dyDescent="0.2">
      <c r="A4" s="104" t="s">
        <v>23</v>
      </c>
      <c r="B4" s="105"/>
      <c r="C4" s="105"/>
      <c r="D4" s="106"/>
      <c r="E4" s="89" t="s">
        <v>99</v>
      </c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1:15" s="12" customFormat="1" ht="27" customHeight="1" thickBot="1" x14ac:dyDescent="0.25">
      <c r="A5" s="98" t="s">
        <v>3</v>
      </c>
      <c r="B5" s="99"/>
      <c r="C5" s="99"/>
      <c r="D5" s="100"/>
      <c r="E5" s="107" t="s">
        <v>4</v>
      </c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15" s="12" customFormat="1" ht="15.75" x14ac:dyDescent="0.2">
      <c r="A6" s="13"/>
      <c r="B6" s="13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s="12" customFormat="1" ht="42" customHeight="1" x14ac:dyDescent="0.2">
      <c r="A7" s="72" t="s">
        <v>17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s="12" customFormat="1" ht="43.5" customHeight="1" x14ac:dyDescent="0.2">
      <c r="A8" s="72" t="s">
        <v>20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15" ht="17.25" customHeight="1" thickBot="1" x14ac:dyDescent="0.3">
      <c r="F9" s="1"/>
    </row>
    <row r="10" spans="1:15" ht="17.25" customHeight="1" thickBot="1" x14ac:dyDescent="0.35">
      <c r="A10" s="83" t="s">
        <v>24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1:15" ht="92.25" customHeight="1" x14ac:dyDescent="0.25">
      <c r="A11" s="42" t="s">
        <v>1</v>
      </c>
      <c r="B11" s="43" t="s">
        <v>2</v>
      </c>
      <c r="C11" s="109" t="s">
        <v>12</v>
      </c>
      <c r="D11" s="109"/>
      <c r="E11" s="110"/>
      <c r="F11" s="44" t="s">
        <v>97</v>
      </c>
      <c r="G11" s="45" t="s">
        <v>101</v>
      </c>
      <c r="H11" s="45" t="s">
        <v>7</v>
      </c>
      <c r="I11" s="45" t="s">
        <v>8</v>
      </c>
      <c r="J11" s="46" t="s">
        <v>11</v>
      </c>
      <c r="K11" s="46" t="s">
        <v>86</v>
      </c>
      <c r="L11" s="46" t="s">
        <v>87</v>
      </c>
      <c r="M11" s="45" t="s">
        <v>9</v>
      </c>
      <c r="N11" s="45" t="s">
        <v>10</v>
      </c>
      <c r="O11" s="48" t="s">
        <v>90</v>
      </c>
    </row>
    <row r="12" spans="1:15" ht="27.75" customHeight="1" x14ac:dyDescent="0.25">
      <c r="A12" s="66"/>
      <c r="B12" s="64"/>
      <c r="C12" s="111" t="s">
        <v>40</v>
      </c>
      <c r="D12" s="112"/>
      <c r="E12" s="38" t="s">
        <v>41</v>
      </c>
      <c r="F12" s="26"/>
      <c r="G12" s="27"/>
      <c r="H12" s="27"/>
      <c r="I12" s="27"/>
      <c r="J12" s="28"/>
      <c r="K12" s="28"/>
      <c r="L12" s="28"/>
      <c r="M12" s="65"/>
      <c r="N12" s="65"/>
      <c r="O12" s="67"/>
    </row>
    <row r="13" spans="1:15" ht="58.5" customHeight="1" x14ac:dyDescent="0.25">
      <c r="A13" s="15" t="s">
        <v>21</v>
      </c>
      <c r="B13" s="32">
        <v>36170</v>
      </c>
      <c r="C13" s="113" t="s">
        <v>42</v>
      </c>
      <c r="D13" s="114"/>
      <c r="E13" s="36" t="s">
        <v>43</v>
      </c>
      <c r="F13" s="16" t="s">
        <v>98</v>
      </c>
      <c r="G13" s="34">
        <v>7</v>
      </c>
      <c r="H13" s="17"/>
      <c r="I13" s="11"/>
      <c r="J13" s="5">
        <f t="shared" ref="J13:J14" si="0">H13*(I13+1)</f>
        <v>0</v>
      </c>
      <c r="K13" s="18">
        <f>G13*H13</f>
        <v>0</v>
      </c>
      <c r="L13" s="5">
        <f>+J13*G13</f>
        <v>0</v>
      </c>
      <c r="M13" s="10"/>
      <c r="N13" s="10"/>
      <c r="O13" s="23"/>
    </row>
    <row r="14" spans="1:15" ht="82.5" customHeight="1" thickBot="1" x14ac:dyDescent="0.3">
      <c r="A14" s="49" t="s">
        <v>0</v>
      </c>
      <c r="B14" s="50">
        <v>36737</v>
      </c>
      <c r="C14" s="115" t="s">
        <v>38</v>
      </c>
      <c r="D14" s="115"/>
      <c r="E14" s="61" t="s">
        <v>45</v>
      </c>
      <c r="F14" s="52" t="s">
        <v>98</v>
      </c>
      <c r="G14" s="53">
        <v>2</v>
      </c>
      <c r="H14" s="54"/>
      <c r="I14" s="55"/>
      <c r="J14" s="56">
        <f t="shared" si="0"/>
        <v>0</v>
      </c>
      <c r="K14" s="57">
        <f>G14*H14</f>
        <v>0</v>
      </c>
      <c r="L14" s="56">
        <f>+J14*G14</f>
        <v>0</v>
      </c>
      <c r="M14" s="59"/>
      <c r="N14" s="59"/>
      <c r="O14" s="60"/>
    </row>
    <row r="15" spans="1:15" s="3" customFormat="1" ht="14.25" customHeight="1" thickBot="1" x14ac:dyDescent="0.3">
      <c r="A15" s="6"/>
      <c r="B15" s="6"/>
      <c r="C15" s="7"/>
      <c r="D15" s="7"/>
      <c r="E15" s="8"/>
      <c r="F15" s="9"/>
      <c r="G15" s="6"/>
      <c r="H15" s="6"/>
      <c r="I15" s="6"/>
      <c r="J15" s="6"/>
      <c r="K15" s="6"/>
      <c r="L15" s="6"/>
      <c r="M15" s="6"/>
      <c r="N15" s="6"/>
    </row>
    <row r="16" spans="1:15" s="3" customFormat="1" ht="24.75" customHeight="1" thickBot="1" x14ac:dyDescent="0.3">
      <c r="A16" s="19"/>
      <c r="B16" s="19"/>
      <c r="C16" s="86" t="s">
        <v>91</v>
      </c>
      <c r="D16" s="87"/>
      <c r="E16" s="87"/>
      <c r="F16" s="87"/>
      <c r="G16" s="88"/>
      <c r="H16" s="31" t="s">
        <v>13</v>
      </c>
      <c r="I16" s="96">
        <f>SUM(K13:K14)</f>
        <v>0</v>
      </c>
      <c r="J16" s="97"/>
      <c r="K16" s="19"/>
      <c r="L16" s="19"/>
      <c r="M16" s="19"/>
      <c r="N16" s="19"/>
    </row>
    <row r="17" spans="1:14" s="3" customFormat="1" ht="15.75" x14ac:dyDescent="0.25">
      <c r="A17" s="19"/>
      <c r="B17" s="19"/>
      <c r="C17" s="19"/>
      <c r="D17" s="19"/>
      <c r="E17" s="19"/>
      <c r="F17" s="19"/>
      <c r="G17" s="19"/>
      <c r="H17" s="20" t="s">
        <v>6</v>
      </c>
      <c r="I17" s="68">
        <f>I18-I16</f>
        <v>0</v>
      </c>
      <c r="J17" s="69"/>
      <c r="K17" s="19"/>
      <c r="L17" s="19"/>
      <c r="M17" s="19"/>
      <c r="N17" s="19"/>
    </row>
    <row r="18" spans="1:14" ht="16.5" thickBot="1" x14ac:dyDescent="0.3">
      <c r="A18" s="19"/>
      <c r="B18" s="19"/>
      <c r="C18" s="19"/>
      <c r="D18" s="19"/>
      <c r="E18" s="19"/>
      <c r="F18" s="19"/>
      <c r="G18" s="19"/>
      <c r="H18" s="21" t="s">
        <v>14</v>
      </c>
      <c r="I18" s="70">
        <f>SUM(L13:L14)</f>
        <v>0</v>
      </c>
      <c r="J18" s="71"/>
      <c r="K18" s="19"/>
      <c r="L18" s="19"/>
      <c r="M18" s="19"/>
      <c r="N18" s="19"/>
    </row>
    <row r="19" spans="1:14" ht="15.75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4" customHeight="1" x14ac:dyDescent="0.25">
      <c r="A20" s="4"/>
      <c r="B20" s="4"/>
      <c r="C20" s="4"/>
      <c r="D20" s="4"/>
      <c r="E20" s="19"/>
      <c r="F20" s="19"/>
      <c r="G20" s="19"/>
      <c r="H20" s="19"/>
      <c r="I20" s="19"/>
      <c r="J20" s="19"/>
      <c r="K20" s="19"/>
      <c r="L20" s="19"/>
      <c r="M20" s="19"/>
      <c r="N20" s="19"/>
    </row>
  </sheetData>
  <mergeCells count="18">
    <mergeCell ref="A3:D3"/>
    <mergeCell ref="A5:D5"/>
    <mergeCell ref="A4:D4"/>
    <mergeCell ref="A2:O2"/>
    <mergeCell ref="E3:O3"/>
    <mergeCell ref="E4:O4"/>
    <mergeCell ref="E5:O5"/>
    <mergeCell ref="C13:D13"/>
    <mergeCell ref="C14:D14"/>
    <mergeCell ref="I18:J18"/>
    <mergeCell ref="I16:J16"/>
    <mergeCell ref="I17:J17"/>
    <mergeCell ref="C16:G16"/>
    <mergeCell ref="A8:O8"/>
    <mergeCell ref="C11:E11"/>
    <mergeCell ref="C12:D12"/>
    <mergeCell ref="A10:O10"/>
    <mergeCell ref="A7:O7"/>
  </mergeCells>
  <pageMargins left="0.70866141732283472" right="0.70866141732283472" top="0.78740157480314965" bottom="0.78740157480314965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D1565-45FA-45AC-AD73-24A0A01F34AA}">
  <sheetPr>
    <pageSetUpPr fitToPage="1"/>
  </sheetPr>
  <dimension ref="A1:O20"/>
  <sheetViews>
    <sheetView workbookViewId="0"/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24.28515625" style="2" customWidth="1"/>
    <col min="4" max="4" width="8.5703125" style="2" customWidth="1"/>
    <col min="5" max="5" width="46.7109375" style="2" customWidth="1"/>
    <col min="6" max="6" width="13.5703125" style="2" customWidth="1"/>
    <col min="7" max="7" width="14.85546875" style="2" customWidth="1"/>
    <col min="8" max="8" width="24.28515625" style="2" customWidth="1"/>
    <col min="9" max="9" width="9.5703125" style="2" customWidth="1"/>
    <col min="10" max="10" width="17.28515625" style="2" customWidth="1"/>
    <col min="11" max="11" width="24.28515625" style="2" customWidth="1"/>
    <col min="12" max="12" width="16.5703125" style="2" customWidth="1"/>
    <col min="13" max="13" width="14" style="2" customWidth="1"/>
    <col min="14" max="14" width="13.42578125" style="2" customWidth="1"/>
    <col min="15" max="15" width="11.42578125" style="2" customWidth="1"/>
    <col min="16" max="16384" width="9.140625" style="2"/>
  </cols>
  <sheetData>
    <row r="1" spans="1:15" ht="15.75" thickBot="1" x14ac:dyDescent="0.3">
      <c r="A1" s="40" t="s">
        <v>88</v>
      </c>
    </row>
    <row r="2" spans="1:15" s="12" customFormat="1" ht="21.6" customHeight="1" thickBot="1" x14ac:dyDescent="0.25">
      <c r="A2" s="93" t="s">
        <v>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</row>
    <row r="3" spans="1:15" s="12" customFormat="1" ht="31.15" customHeight="1" x14ac:dyDescent="0.2">
      <c r="A3" s="101" t="s">
        <v>16</v>
      </c>
      <c r="B3" s="102"/>
      <c r="C3" s="102"/>
      <c r="D3" s="103"/>
      <c r="E3" s="91" t="str">
        <f>+'část 2 světla a svítidla'!E3:O3</f>
        <v>Dodávky elektrospotřebičů pro Nemocnici Nymburk s.r.o.</v>
      </c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s="12" customFormat="1" ht="31.15" customHeight="1" x14ac:dyDescent="0.2">
      <c r="A4" s="104" t="s">
        <v>23</v>
      </c>
      <c r="B4" s="105"/>
      <c r="C4" s="105"/>
      <c r="D4" s="106"/>
      <c r="E4" s="89" t="s">
        <v>76</v>
      </c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1:15" s="12" customFormat="1" ht="27" customHeight="1" thickBot="1" x14ac:dyDescent="0.25">
      <c r="A5" s="98" t="s">
        <v>3</v>
      </c>
      <c r="B5" s="99"/>
      <c r="C5" s="99"/>
      <c r="D5" s="100"/>
      <c r="E5" s="107" t="s">
        <v>4</v>
      </c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15" s="12" customFormat="1" ht="15.75" x14ac:dyDescent="0.2">
      <c r="A6" s="13"/>
      <c r="B6" s="13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s="12" customFormat="1" ht="42" customHeight="1" x14ac:dyDescent="0.2">
      <c r="A7" s="72" t="s">
        <v>17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s="12" customFormat="1" ht="43.5" customHeight="1" x14ac:dyDescent="0.2">
      <c r="A8" s="72" t="s">
        <v>20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15" ht="17.25" customHeight="1" thickBot="1" x14ac:dyDescent="0.3">
      <c r="F9" s="1"/>
    </row>
    <row r="10" spans="1:15" ht="17.25" customHeight="1" thickBot="1" x14ac:dyDescent="0.35">
      <c r="A10" s="83" t="s">
        <v>24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1:15" ht="92.25" customHeight="1" x14ac:dyDescent="0.25">
      <c r="A11" s="42" t="s">
        <v>1</v>
      </c>
      <c r="B11" s="43" t="s">
        <v>2</v>
      </c>
      <c r="C11" s="109" t="s">
        <v>12</v>
      </c>
      <c r="D11" s="109"/>
      <c r="E11" s="110"/>
      <c r="F11" s="44" t="s">
        <v>97</v>
      </c>
      <c r="G11" s="45" t="s">
        <v>101</v>
      </c>
      <c r="H11" s="45" t="s">
        <v>7</v>
      </c>
      <c r="I11" s="45" t="s">
        <v>8</v>
      </c>
      <c r="J11" s="46" t="s">
        <v>11</v>
      </c>
      <c r="K11" s="46" t="s">
        <v>86</v>
      </c>
      <c r="L11" s="46" t="s">
        <v>87</v>
      </c>
      <c r="M11" s="45" t="s">
        <v>9</v>
      </c>
      <c r="N11" s="45" t="s">
        <v>10</v>
      </c>
      <c r="O11" s="48" t="s">
        <v>90</v>
      </c>
    </row>
    <row r="12" spans="1:15" ht="27.75" customHeight="1" x14ac:dyDescent="0.25">
      <c r="A12" s="66"/>
      <c r="B12" s="64"/>
      <c r="C12" s="111" t="s">
        <v>40</v>
      </c>
      <c r="D12" s="112"/>
      <c r="E12" s="38" t="s">
        <v>41</v>
      </c>
      <c r="F12" s="26"/>
      <c r="G12" s="27"/>
      <c r="H12" s="27"/>
      <c r="I12" s="27"/>
      <c r="J12" s="28"/>
      <c r="K12" s="28"/>
      <c r="L12" s="28"/>
      <c r="M12" s="65"/>
      <c r="N12" s="65"/>
      <c r="O12" s="67"/>
    </row>
    <row r="13" spans="1:15" ht="99" customHeight="1" x14ac:dyDescent="0.25">
      <c r="A13" s="15" t="s">
        <v>21</v>
      </c>
      <c r="B13" s="32" t="s">
        <v>26</v>
      </c>
      <c r="C13" s="117" t="s">
        <v>72</v>
      </c>
      <c r="D13" s="114"/>
      <c r="E13" s="36" t="s">
        <v>82</v>
      </c>
      <c r="F13" s="16" t="s">
        <v>98</v>
      </c>
      <c r="G13" s="34">
        <v>1</v>
      </c>
      <c r="H13" s="17"/>
      <c r="I13" s="11"/>
      <c r="J13" s="5">
        <f t="shared" ref="J13:J14" si="0">H13*(I13+1)</f>
        <v>0</v>
      </c>
      <c r="K13" s="18">
        <f>G13*H13</f>
        <v>0</v>
      </c>
      <c r="L13" s="5">
        <f>+J13*G13</f>
        <v>0</v>
      </c>
      <c r="M13" s="10"/>
      <c r="N13" s="10"/>
      <c r="O13" s="23"/>
    </row>
    <row r="14" spans="1:15" ht="108.75" customHeight="1" thickBot="1" x14ac:dyDescent="0.3">
      <c r="A14" s="49" t="s">
        <v>0</v>
      </c>
      <c r="B14" s="50" t="s">
        <v>74</v>
      </c>
      <c r="C14" s="116" t="s">
        <v>44</v>
      </c>
      <c r="D14" s="115"/>
      <c r="E14" s="63" t="s">
        <v>73</v>
      </c>
      <c r="F14" s="52" t="s">
        <v>98</v>
      </c>
      <c r="G14" s="53">
        <v>1</v>
      </c>
      <c r="H14" s="54"/>
      <c r="I14" s="55"/>
      <c r="J14" s="56">
        <f t="shared" si="0"/>
        <v>0</v>
      </c>
      <c r="K14" s="57">
        <f>G14*H14</f>
        <v>0</v>
      </c>
      <c r="L14" s="56">
        <f>+J14*G14</f>
        <v>0</v>
      </c>
      <c r="M14" s="59"/>
      <c r="N14" s="59"/>
      <c r="O14" s="60"/>
    </row>
    <row r="15" spans="1:15" s="3" customFormat="1" ht="14.25" customHeight="1" thickBot="1" x14ac:dyDescent="0.3">
      <c r="A15" s="6"/>
      <c r="B15" s="6"/>
      <c r="C15" s="7"/>
      <c r="D15" s="7"/>
      <c r="E15" s="8"/>
      <c r="F15" s="9"/>
      <c r="G15" s="6"/>
      <c r="H15" s="6"/>
      <c r="I15" s="6"/>
      <c r="J15" s="6"/>
      <c r="K15" s="6"/>
      <c r="L15" s="6"/>
      <c r="M15" s="6"/>
      <c r="N15" s="6"/>
    </row>
    <row r="16" spans="1:15" s="3" customFormat="1" ht="24.75" customHeight="1" thickBot="1" x14ac:dyDescent="0.3">
      <c r="A16" s="19"/>
      <c r="B16" s="19"/>
      <c r="C16" s="86" t="s">
        <v>92</v>
      </c>
      <c r="D16" s="87"/>
      <c r="E16" s="87"/>
      <c r="F16" s="87"/>
      <c r="G16" s="88"/>
      <c r="H16" s="31" t="s">
        <v>13</v>
      </c>
      <c r="I16" s="96">
        <f>SUM(K13:K14)</f>
        <v>0</v>
      </c>
      <c r="J16" s="97"/>
      <c r="K16" s="19"/>
      <c r="L16" s="19"/>
      <c r="M16" s="19"/>
      <c r="N16" s="19"/>
    </row>
    <row r="17" spans="1:14" s="3" customFormat="1" ht="15.75" x14ac:dyDescent="0.25">
      <c r="A17" s="19"/>
      <c r="B17" s="19"/>
      <c r="C17" s="19"/>
      <c r="D17" s="19"/>
      <c r="E17" s="19"/>
      <c r="F17" s="19"/>
      <c r="G17" s="19"/>
      <c r="H17" s="20" t="s">
        <v>6</v>
      </c>
      <c r="I17" s="68">
        <f>I18-I16</f>
        <v>0</v>
      </c>
      <c r="J17" s="69"/>
      <c r="K17" s="19"/>
      <c r="L17" s="19"/>
      <c r="M17" s="19"/>
      <c r="N17" s="19"/>
    </row>
    <row r="18" spans="1:14" ht="16.5" thickBot="1" x14ac:dyDescent="0.3">
      <c r="A18" s="19"/>
      <c r="B18" s="19"/>
      <c r="C18" s="19"/>
      <c r="D18" s="19"/>
      <c r="E18" s="19"/>
      <c r="F18" s="19"/>
      <c r="G18" s="19"/>
      <c r="H18" s="21" t="s">
        <v>14</v>
      </c>
      <c r="I18" s="70">
        <f>SUM(L13:L14)</f>
        <v>0</v>
      </c>
      <c r="J18" s="71"/>
      <c r="K18" s="19"/>
      <c r="L18" s="19"/>
      <c r="M18" s="19"/>
      <c r="N18" s="19"/>
    </row>
    <row r="19" spans="1:14" ht="15.75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4" customHeight="1" x14ac:dyDescent="0.25">
      <c r="A20" s="4"/>
      <c r="B20" s="4"/>
      <c r="C20" s="4"/>
      <c r="D20" s="4"/>
      <c r="E20" s="19"/>
      <c r="F20" s="19"/>
      <c r="G20" s="19"/>
      <c r="H20" s="19"/>
      <c r="I20" s="19"/>
      <c r="J20" s="19"/>
      <c r="K20" s="19"/>
      <c r="L20" s="19"/>
      <c r="M20" s="19"/>
      <c r="N20" s="19"/>
    </row>
  </sheetData>
  <mergeCells count="18">
    <mergeCell ref="C13:D13"/>
    <mergeCell ref="A2:O2"/>
    <mergeCell ref="A3:D3"/>
    <mergeCell ref="E3:O3"/>
    <mergeCell ref="A4:D4"/>
    <mergeCell ref="E4:O4"/>
    <mergeCell ref="A5:D5"/>
    <mergeCell ref="E5:O5"/>
    <mergeCell ref="A7:O7"/>
    <mergeCell ref="A8:O8"/>
    <mergeCell ref="A10:O10"/>
    <mergeCell ref="C11:E11"/>
    <mergeCell ref="C12:D12"/>
    <mergeCell ref="C14:D14"/>
    <mergeCell ref="C16:G16"/>
    <mergeCell ref="I16:J16"/>
    <mergeCell ref="I17:J17"/>
    <mergeCell ref="I18:J18"/>
  </mergeCells>
  <pageMargins left="0.70866141732283472" right="0.70866141732283472" top="0.78740157480314965" bottom="0.78740157480314965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0A51-51EE-4F3E-A338-E61367B1CE9E}">
  <sheetPr>
    <pageSetUpPr fitToPage="1"/>
  </sheetPr>
  <dimension ref="A1:O20"/>
  <sheetViews>
    <sheetView workbookViewId="0"/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4" width="35.7109375" style="2" customWidth="1"/>
    <col min="5" max="5" width="34" style="2" customWidth="1"/>
    <col min="6" max="6" width="13.28515625" style="2" customWidth="1"/>
    <col min="7" max="7" width="14.7109375" style="2" customWidth="1"/>
    <col min="8" max="8" width="26.28515625" style="2" customWidth="1"/>
    <col min="9" max="9" width="9.5703125" style="2" customWidth="1"/>
    <col min="10" max="10" width="17.28515625" style="2" customWidth="1"/>
    <col min="11" max="11" width="24.28515625" style="2" customWidth="1"/>
    <col min="12" max="12" width="16.5703125" style="2" customWidth="1"/>
    <col min="13" max="13" width="14" style="2" customWidth="1"/>
    <col min="14" max="14" width="13.42578125" style="2" customWidth="1"/>
    <col min="15" max="15" width="14.7109375" style="2" customWidth="1"/>
    <col min="16" max="16384" width="9.140625" style="2"/>
  </cols>
  <sheetData>
    <row r="1" spans="1:15" ht="15.75" thickBot="1" x14ac:dyDescent="0.3">
      <c r="A1" s="40" t="s">
        <v>88</v>
      </c>
    </row>
    <row r="2" spans="1:15" s="12" customFormat="1" ht="21.6" customHeight="1" thickBot="1" x14ac:dyDescent="0.25">
      <c r="A2" s="93" t="s">
        <v>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</row>
    <row r="3" spans="1:15" s="12" customFormat="1" ht="31.15" customHeight="1" x14ac:dyDescent="0.2">
      <c r="A3" s="101" t="s">
        <v>16</v>
      </c>
      <c r="B3" s="102"/>
      <c r="C3" s="102"/>
      <c r="D3" s="103"/>
      <c r="E3" s="91" t="str">
        <f>+'část 3 myčky nádobí'!E3:O3</f>
        <v>Dodávky elektrospotřebičů pro Nemocnici Nymburk s.r.o.</v>
      </c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s="12" customFormat="1" ht="31.15" customHeight="1" x14ac:dyDescent="0.2">
      <c r="A4" s="104" t="s">
        <v>25</v>
      </c>
      <c r="B4" s="105"/>
      <c r="C4" s="105"/>
      <c r="D4" s="106"/>
      <c r="E4" s="89" t="s">
        <v>77</v>
      </c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1:15" s="12" customFormat="1" ht="27" customHeight="1" thickBot="1" x14ac:dyDescent="0.25">
      <c r="A5" s="98" t="s">
        <v>3</v>
      </c>
      <c r="B5" s="99"/>
      <c r="C5" s="99"/>
      <c r="D5" s="100"/>
      <c r="E5" s="107" t="s">
        <v>4</v>
      </c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15" s="12" customFormat="1" ht="15.75" x14ac:dyDescent="0.2">
      <c r="A6" s="13"/>
      <c r="B6" s="13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s="12" customFormat="1" ht="42" customHeight="1" x14ac:dyDescent="0.2">
      <c r="A7" s="72" t="s">
        <v>17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s="12" customFormat="1" ht="43.5" customHeight="1" x14ac:dyDescent="0.2">
      <c r="A8" s="72" t="s">
        <v>20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15" ht="17.25" customHeight="1" thickBot="1" x14ac:dyDescent="0.3">
      <c r="F9" s="1"/>
    </row>
    <row r="10" spans="1:15" ht="17.25" customHeight="1" thickBot="1" x14ac:dyDescent="0.35">
      <c r="A10" s="83" t="s">
        <v>77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1:15" ht="92.25" customHeight="1" x14ac:dyDescent="0.25">
      <c r="A11" s="42" t="s">
        <v>1</v>
      </c>
      <c r="B11" s="43" t="s">
        <v>2</v>
      </c>
      <c r="C11" s="77" t="s">
        <v>12</v>
      </c>
      <c r="D11" s="78"/>
      <c r="E11" s="120"/>
      <c r="F11" s="44" t="s">
        <v>97</v>
      </c>
      <c r="G11" s="45" t="s">
        <v>101</v>
      </c>
      <c r="H11" s="45" t="s">
        <v>7</v>
      </c>
      <c r="I11" s="45" t="s">
        <v>8</v>
      </c>
      <c r="J11" s="46" t="s">
        <v>11</v>
      </c>
      <c r="K11" s="46" t="s">
        <v>86</v>
      </c>
      <c r="L11" s="46" t="s">
        <v>87</v>
      </c>
      <c r="M11" s="47" t="s">
        <v>9</v>
      </c>
      <c r="N11" s="45" t="s">
        <v>10</v>
      </c>
      <c r="O11" s="48" t="s">
        <v>90</v>
      </c>
    </row>
    <row r="12" spans="1:15" ht="30" customHeight="1" x14ac:dyDescent="0.25">
      <c r="A12" s="24"/>
      <c r="B12" s="25"/>
      <c r="C12" s="38" t="s">
        <v>40</v>
      </c>
      <c r="D12" s="80" t="s">
        <v>41</v>
      </c>
      <c r="E12" s="81"/>
      <c r="F12" s="26"/>
      <c r="G12" s="27"/>
      <c r="H12" s="27"/>
      <c r="I12" s="27"/>
      <c r="J12" s="28"/>
      <c r="K12" s="28"/>
      <c r="L12" s="28"/>
      <c r="M12" s="29"/>
      <c r="N12" s="27"/>
      <c r="O12" s="30"/>
    </row>
    <row r="13" spans="1:15" ht="89.25" customHeight="1" x14ac:dyDescent="0.25">
      <c r="A13" s="15" t="s">
        <v>32</v>
      </c>
      <c r="B13" s="32">
        <v>38973</v>
      </c>
      <c r="C13" s="36" t="s">
        <v>46</v>
      </c>
      <c r="D13" s="76" t="s">
        <v>47</v>
      </c>
      <c r="E13" s="106"/>
      <c r="F13" s="16" t="s">
        <v>98</v>
      </c>
      <c r="G13" s="34">
        <v>8</v>
      </c>
      <c r="H13" s="17"/>
      <c r="I13" s="11"/>
      <c r="J13" s="5">
        <f t="shared" ref="J13" si="0">H13*(I13+1)</f>
        <v>0</v>
      </c>
      <c r="K13" s="18">
        <f>G13*H13</f>
        <v>0</v>
      </c>
      <c r="L13" s="5">
        <f>+J13*G13</f>
        <v>0</v>
      </c>
      <c r="M13" s="22"/>
      <c r="N13" s="10"/>
      <c r="O13" s="23"/>
    </row>
    <row r="14" spans="1:15" ht="82.5" customHeight="1" x14ac:dyDescent="0.25">
      <c r="A14" s="15" t="s">
        <v>19</v>
      </c>
      <c r="B14" s="32">
        <v>39010</v>
      </c>
      <c r="C14" s="39" t="s">
        <v>48</v>
      </c>
      <c r="D14" s="76" t="s">
        <v>51</v>
      </c>
      <c r="E14" s="106"/>
      <c r="F14" s="16" t="s">
        <v>98</v>
      </c>
      <c r="G14" s="34">
        <v>1</v>
      </c>
      <c r="H14" s="17"/>
      <c r="I14" s="11"/>
      <c r="J14" s="5">
        <f t="shared" ref="J14:J16" si="1">H14*(I14+1)</f>
        <v>0</v>
      </c>
      <c r="K14" s="18">
        <f t="shared" ref="K14:K16" si="2">G14*H14</f>
        <v>0</v>
      </c>
      <c r="L14" s="5">
        <f t="shared" ref="L14:L16" si="3">+J14*G14</f>
        <v>0</v>
      </c>
      <c r="M14" s="22"/>
      <c r="N14" s="10"/>
      <c r="O14" s="23"/>
    </row>
    <row r="15" spans="1:15" ht="64.5" customHeight="1" x14ac:dyDescent="0.25">
      <c r="A15" s="15" t="s">
        <v>33</v>
      </c>
      <c r="B15" s="32">
        <v>3601</v>
      </c>
      <c r="C15" s="39" t="s">
        <v>48</v>
      </c>
      <c r="D15" s="76" t="s">
        <v>52</v>
      </c>
      <c r="E15" s="106"/>
      <c r="F15" s="16" t="s">
        <v>98</v>
      </c>
      <c r="G15" s="34">
        <v>4</v>
      </c>
      <c r="H15" s="17"/>
      <c r="I15" s="11"/>
      <c r="J15" s="5">
        <f t="shared" si="1"/>
        <v>0</v>
      </c>
      <c r="K15" s="18">
        <f t="shared" si="2"/>
        <v>0</v>
      </c>
      <c r="L15" s="5">
        <f t="shared" si="3"/>
        <v>0</v>
      </c>
      <c r="M15" s="22"/>
      <c r="N15" s="10"/>
      <c r="O15" s="23"/>
    </row>
    <row r="16" spans="1:15" ht="42" customHeight="1" thickBot="1" x14ac:dyDescent="0.3">
      <c r="A16" s="49" t="s">
        <v>22</v>
      </c>
      <c r="B16" s="50" t="s">
        <v>29</v>
      </c>
      <c r="C16" s="51" t="s">
        <v>49</v>
      </c>
      <c r="D16" s="118" t="s">
        <v>50</v>
      </c>
      <c r="E16" s="119"/>
      <c r="F16" s="52" t="s">
        <v>98</v>
      </c>
      <c r="G16" s="53">
        <v>5</v>
      </c>
      <c r="H16" s="54"/>
      <c r="I16" s="55"/>
      <c r="J16" s="56">
        <f t="shared" si="1"/>
        <v>0</v>
      </c>
      <c r="K16" s="57">
        <f t="shared" si="2"/>
        <v>0</v>
      </c>
      <c r="L16" s="56">
        <f t="shared" si="3"/>
        <v>0</v>
      </c>
      <c r="M16" s="58"/>
      <c r="N16" s="59"/>
      <c r="O16" s="60"/>
    </row>
    <row r="17" spans="1:14" s="3" customFormat="1" ht="14.25" customHeight="1" thickBot="1" x14ac:dyDescent="0.3">
      <c r="A17" s="6"/>
      <c r="B17" s="6"/>
      <c r="C17" s="7"/>
      <c r="D17" s="7"/>
      <c r="E17" s="8"/>
      <c r="F17" s="9"/>
      <c r="G17" s="6"/>
      <c r="H17" s="6"/>
      <c r="I17" s="6"/>
      <c r="J17" s="6"/>
      <c r="K17" s="6"/>
      <c r="L17" s="6"/>
      <c r="M17" s="6"/>
      <c r="N17" s="6"/>
    </row>
    <row r="18" spans="1:14" ht="24.75" customHeight="1" thickBot="1" x14ac:dyDescent="0.3">
      <c r="C18" s="86" t="s">
        <v>93</v>
      </c>
      <c r="D18" s="87"/>
      <c r="E18" s="87"/>
      <c r="F18" s="87"/>
      <c r="G18" s="88"/>
      <c r="H18" s="31" t="s">
        <v>13</v>
      </c>
      <c r="I18" s="96">
        <f>SUM(K13:K16)</f>
        <v>0</v>
      </c>
      <c r="J18" s="97"/>
    </row>
    <row r="19" spans="1:14" ht="15.75" x14ac:dyDescent="0.25">
      <c r="C19" s="19"/>
      <c r="D19" s="19"/>
      <c r="E19" s="19"/>
      <c r="F19" s="19"/>
      <c r="G19" s="19"/>
      <c r="H19" s="20" t="s">
        <v>6</v>
      </c>
      <c r="I19" s="68">
        <f>I20-I18</f>
        <v>0</v>
      </c>
      <c r="J19" s="69"/>
    </row>
    <row r="20" spans="1:14" ht="16.5" thickBot="1" x14ac:dyDescent="0.3">
      <c r="C20" s="19"/>
      <c r="D20" s="19"/>
      <c r="E20" s="19"/>
      <c r="F20" s="19"/>
      <c r="G20" s="19"/>
      <c r="H20" s="21" t="s">
        <v>14</v>
      </c>
      <c r="I20" s="70">
        <f>SUM(L13:L16)</f>
        <v>0</v>
      </c>
      <c r="J20" s="71"/>
    </row>
  </sheetData>
  <mergeCells count="20">
    <mergeCell ref="A8:O8"/>
    <mergeCell ref="C11:E11"/>
    <mergeCell ref="A10:O10"/>
    <mergeCell ref="A7:O7"/>
    <mergeCell ref="A2:O2"/>
    <mergeCell ref="A3:D3"/>
    <mergeCell ref="A5:D5"/>
    <mergeCell ref="A4:D4"/>
    <mergeCell ref="E3:O3"/>
    <mergeCell ref="E5:O5"/>
    <mergeCell ref="E4:O4"/>
    <mergeCell ref="D12:E12"/>
    <mergeCell ref="C18:G18"/>
    <mergeCell ref="I19:J19"/>
    <mergeCell ref="I20:J20"/>
    <mergeCell ref="I18:J18"/>
    <mergeCell ref="D13:E13"/>
    <mergeCell ref="D14:E14"/>
    <mergeCell ref="D15:E15"/>
    <mergeCell ref="D16:E16"/>
  </mergeCell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23A0-C4D3-485D-A02F-219D94A3FA06}">
  <sheetPr>
    <pageSetUpPr fitToPage="1"/>
  </sheetPr>
  <dimension ref="A1:O20"/>
  <sheetViews>
    <sheetView workbookViewId="0"/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7109375" style="2" customWidth="1"/>
    <col min="4" max="4" width="56" style="2" customWidth="1"/>
    <col min="5" max="5" width="12.7109375" style="2" customWidth="1"/>
    <col min="6" max="6" width="13.28515625" style="2" customWidth="1"/>
    <col min="7" max="7" width="15" style="2" customWidth="1"/>
    <col min="8" max="8" width="23.140625" style="2" customWidth="1"/>
    <col min="9" max="9" width="9.5703125" style="2" customWidth="1"/>
    <col min="10" max="10" width="17.28515625" style="2" customWidth="1"/>
    <col min="11" max="11" width="24.28515625" style="2" customWidth="1"/>
    <col min="12" max="12" width="16.5703125" style="2" customWidth="1"/>
    <col min="13" max="13" width="14" style="2" customWidth="1"/>
    <col min="14" max="14" width="13.42578125" style="2" customWidth="1"/>
    <col min="15" max="15" width="14.7109375" style="2" customWidth="1"/>
    <col min="16" max="16384" width="9.140625" style="2"/>
  </cols>
  <sheetData>
    <row r="1" spans="1:15" ht="15.75" thickBot="1" x14ac:dyDescent="0.3">
      <c r="A1" s="40" t="s">
        <v>88</v>
      </c>
    </row>
    <row r="2" spans="1:15" s="12" customFormat="1" ht="21.6" customHeight="1" thickBot="1" x14ac:dyDescent="0.25">
      <c r="A2" s="93" t="s">
        <v>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</row>
    <row r="3" spans="1:15" s="12" customFormat="1" ht="31.15" customHeight="1" x14ac:dyDescent="0.2">
      <c r="A3" s="101" t="s">
        <v>16</v>
      </c>
      <c r="B3" s="102"/>
      <c r="C3" s="102"/>
      <c r="D3" s="103"/>
      <c r="E3" s="91" t="str">
        <f>+'část 4 chladničky'!E3:O3</f>
        <v>Dodávky elektrospotřebičů pro Nemocnici Nymburk s.r.o.</v>
      </c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s="12" customFormat="1" ht="31.15" customHeight="1" x14ac:dyDescent="0.2">
      <c r="A4" s="104" t="s">
        <v>25</v>
      </c>
      <c r="B4" s="105"/>
      <c r="C4" s="105"/>
      <c r="D4" s="106"/>
      <c r="E4" s="89" t="s">
        <v>78</v>
      </c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1:15" s="12" customFormat="1" ht="27" customHeight="1" thickBot="1" x14ac:dyDescent="0.25">
      <c r="A5" s="98" t="s">
        <v>3</v>
      </c>
      <c r="B5" s="99"/>
      <c r="C5" s="99"/>
      <c r="D5" s="100"/>
      <c r="E5" s="107" t="s">
        <v>4</v>
      </c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15" s="12" customFormat="1" ht="15.75" x14ac:dyDescent="0.2">
      <c r="A6" s="13"/>
      <c r="B6" s="13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s="12" customFormat="1" ht="42" customHeight="1" x14ac:dyDescent="0.2">
      <c r="A7" s="72" t="s">
        <v>17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s="12" customFormat="1" ht="43.5" customHeight="1" x14ac:dyDescent="0.2">
      <c r="A8" s="72" t="s">
        <v>20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15" ht="17.25" customHeight="1" thickBot="1" x14ac:dyDescent="0.3">
      <c r="F9" s="1"/>
    </row>
    <row r="10" spans="1:15" ht="17.25" customHeight="1" thickBot="1" x14ac:dyDescent="0.35">
      <c r="A10" s="83" t="s">
        <v>89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1:15" ht="92.25" customHeight="1" x14ac:dyDescent="0.25">
      <c r="A11" s="42" t="s">
        <v>1</v>
      </c>
      <c r="B11" s="43" t="s">
        <v>2</v>
      </c>
      <c r="C11" s="77" t="s">
        <v>12</v>
      </c>
      <c r="D11" s="78"/>
      <c r="E11" s="120"/>
      <c r="F11" s="44" t="s">
        <v>97</v>
      </c>
      <c r="G11" s="45">
        <f>+'část 4 chladničky'!E3:O3</f>
        <v>0</v>
      </c>
      <c r="H11" s="45" t="s">
        <v>7</v>
      </c>
      <c r="I11" s="45" t="s">
        <v>8</v>
      </c>
      <c r="J11" s="46" t="s">
        <v>11</v>
      </c>
      <c r="K11" s="46" t="s">
        <v>86</v>
      </c>
      <c r="L11" s="46" t="s">
        <v>87</v>
      </c>
      <c r="M11" s="47" t="s">
        <v>9</v>
      </c>
      <c r="N11" s="45" t="s">
        <v>10</v>
      </c>
      <c r="O11" s="48" t="s">
        <v>90</v>
      </c>
    </row>
    <row r="12" spans="1:15" ht="28.5" customHeight="1" x14ac:dyDescent="0.25">
      <c r="A12" s="24"/>
      <c r="B12" s="25"/>
      <c r="C12" s="38" t="s">
        <v>40</v>
      </c>
      <c r="D12" s="80" t="s">
        <v>41</v>
      </c>
      <c r="E12" s="81"/>
      <c r="F12" s="26"/>
      <c r="G12" s="27"/>
      <c r="H12" s="27"/>
      <c r="I12" s="27"/>
      <c r="J12" s="28"/>
      <c r="K12" s="28"/>
      <c r="L12" s="28"/>
      <c r="M12" s="29"/>
      <c r="N12" s="27"/>
      <c r="O12" s="30"/>
    </row>
    <row r="13" spans="1:15" ht="46.5" customHeight="1" x14ac:dyDescent="0.25">
      <c r="A13" s="15" t="s">
        <v>21</v>
      </c>
      <c r="B13" s="32">
        <v>36171</v>
      </c>
      <c r="C13" s="33" t="s">
        <v>53</v>
      </c>
      <c r="D13" s="122" t="s">
        <v>54</v>
      </c>
      <c r="E13" s="106"/>
      <c r="F13" s="16" t="s">
        <v>98</v>
      </c>
      <c r="G13" s="34">
        <v>1</v>
      </c>
      <c r="H13" s="17"/>
      <c r="I13" s="11"/>
      <c r="J13" s="5">
        <f t="shared" ref="J13:J16" si="0">H13*(I13+1)</f>
        <v>0</v>
      </c>
      <c r="K13" s="18">
        <f>G13*H13</f>
        <v>0</v>
      </c>
      <c r="L13" s="5">
        <f>+J13*G13</f>
        <v>0</v>
      </c>
      <c r="M13" s="22"/>
      <c r="N13" s="10"/>
      <c r="O13" s="23"/>
    </row>
    <row r="14" spans="1:15" ht="39.950000000000003" customHeight="1" x14ac:dyDescent="0.25">
      <c r="A14" s="15" t="s">
        <v>0</v>
      </c>
      <c r="B14" s="32">
        <v>35436</v>
      </c>
      <c r="C14" s="33" t="s">
        <v>55</v>
      </c>
      <c r="D14" s="121" t="s">
        <v>56</v>
      </c>
      <c r="E14" s="106"/>
      <c r="F14" s="16" t="s">
        <v>98</v>
      </c>
      <c r="G14" s="34">
        <v>1</v>
      </c>
      <c r="H14" s="17"/>
      <c r="I14" s="11"/>
      <c r="J14" s="5">
        <f t="shared" si="0"/>
        <v>0</v>
      </c>
      <c r="K14" s="18">
        <f t="shared" ref="K14:K16" si="1">G14*H14</f>
        <v>0</v>
      </c>
      <c r="L14" s="5">
        <f t="shared" ref="L14:L16" si="2">+J14*G14</f>
        <v>0</v>
      </c>
      <c r="M14" s="22"/>
      <c r="N14" s="10"/>
      <c r="O14" s="23"/>
    </row>
    <row r="15" spans="1:15" ht="45.75" customHeight="1" x14ac:dyDescent="0.25">
      <c r="A15" s="15" t="s">
        <v>18</v>
      </c>
      <c r="B15" s="32" t="s">
        <v>31</v>
      </c>
      <c r="C15" s="33" t="s">
        <v>57</v>
      </c>
      <c r="D15" s="122" t="s">
        <v>58</v>
      </c>
      <c r="E15" s="106"/>
      <c r="F15" s="16" t="s">
        <v>98</v>
      </c>
      <c r="G15" s="34">
        <v>4</v>
      </c>
      <c r="H15" s="17"/>
      <c r="I15" s="11"/>
      <c r="J15" s="5">
        <f t="shared" si="0"/>
        <v>0</v>
      </c>
      <c r="K15" s="18">
        <f t="shared" si="1"/>
        <v>0</v>
      </c>
      <c r="L15" s="5">
        <f t="shared" si="2"/>
        <v>0</v>
      </c>
      <c r="M15" s="22"/>
      <c r="N15" s="10"/>
      <c r="O15" s="23"/>
    </row>
    <row r="16" spans="1:15" ht="43.5" customHeight="1" thickBot="1" x14ac:dyDescent="0.3">
      <c r="A16" s="49" t="s">
        <v>32</v>
      </c>
      <c r="B16" s="53" t="s">
        <v>39</v>
      </c>
      <c r="C16" s="62" t="s">
        <v>59</v>
      </c>
      <c r="D16" s="123" t="s">
        <v>60</v>
      </c>
      <c r="E16" s="124"/>
      <c r="F16" s="52" t="s">
        <v>98</v>
      </c>
      <c r="G16" s="53">
        <v>4</v>
      </c>
      <c r="H16" s="54"/>
      <c r="I16" s="55"/>
      <c r="J16" s="56">
        <f t="shared" si="0"/>
        <v>0</v>
      </c>
      <c r="K16" s="57">
        <f t="shared" si="1"/>
        <v>0</v>
      </c>
      <c r="L16" s="56">
        <f t="shared" si="2"/>
        <v>0</v>
      </c>
      <c r="M16" s="58"/>
      <c r="N16" s="59"/>
      <c r="O16" s="60"/>
    </row>
    <row r="17" spans="1:14" s="3" customFormat="1" ht="14.25" customHeight="1" thickBot="1" x14ac:dyDescent="0.3">
      <c r="A17" s="6"/>
      <c r="B17" s="6"/>
      <c r="C17" s="7"/>
      <c r="D17" s="7"/>
      <c r="E17" s="8"/>
      <c r="F17" s="9"/>
      <c r="G17" s="6"/>
      <c r="H17" s="6"/>
      <c r="I17" s="6"/>
      <c r="J17" s="6"/>
      <c r="K17" s="6"/>
      <c r="L17" s="6"/>
      <c r="M17" s="6"/>
      <c r="N17" s="6"/>
    </row>
    <row r="18" spans="1:14" ht="24.75" customHeight="1" thickBot="1" x14ac:dyDescent="0.3">
      <c r="A18" s="4"/>
      <c r="B18" s="4"/>
      <c r="C18" s="86" t="s">
        <v>94</v>
      </c>
      <c r="D18" s="87"/>
      <c r="E18" s="87"/>
      <c r="F18" s="87"/>
      <c r="G18" s="88"/>
      <c r="H18" s="31" t="s">
        <v>13</v>
      </c>
      <c r="I18" s="96">
        <f>SUM(K13:K16)</f>
        <v>0</v>
      </c>
      <c r="J18" s="97"/>
      <c r="K18" s="19"/>
      <c r="L18" s="19"/>
      <c r="M18" s="19"/>
      <c r="N18" s="19"/>
    </row>
    <row r="19" spans="1:14" ht="15.75" x14ac:dyDescent="0.25">
      <c r="C19" s="19"/>
      <c r="D19" s="19"/>
      <c r="E19" s="19"/>
      <c r="F19" s="19"/>
      <c r="G19" s="19"/>
      <c r="H19" s="20" t="s">
        <v>6</v>
      </c>
      <c r="I19" s="68">
        <f>I20-I18</f>
        <v>0</v>
      </c>
      <c r="J19" s="69"/>
    </row>
    <row r="20" spans="1:14" ht="16.5" thickBot="1" x14ac:dyDescent="0.3">
      <c r="C20" s="19"/>
      <c r="D20" s="19"/>
      <c r="E20" s="19"/>
      <c r="F20" s="19"/>
      <c r="G20" s="19"/>
      <c r="H20" s="21" t="s">
        <v>14</v>
      </c>
      <c r="I20" s="70">
        <f>SUM(L13:L16)</f>
        <v>0</v>
      </c>
      <c r="J20" s="71"/>
    </row>
  </sheetData>
  <mergeCells count="20">
    <mergeCell ref="A3:D3"/>
    <mergeCell ref="A5:D5"/>
    <mergeCell ref="A4:D4"/>
    <mergeCell ref="E3:O3"/>
    <mergeCell ref="A2:O2"/>
    <mergeCell ref="E4:O4"/>
    <mergeCell ref="E5:O5"/>
    <mergeCell ref="A7:O7"/>
    <mergeCell ref="A8:O8"/>
    <mergeCell ref="C11:E11"/>
    <mergeCell ref="D12:E12"/>
    <mergeCell ref="D13:E13"/>
    <mergeCell ref="A10:O10"/>
    <mergeCell ref="C18:G18"/>
    <mergeCell ref="I18:J18"/>
    <mergeCell ref="I19:J19"/>
    <mergeCell ref="I20:J20"/>
    <mergeCell ref="D14:E14"/>
    <mergeCell ref="D15:E15"/>
    <mergeCell ref="D16:E16"/>
  </mergeCell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CD20B-6B1C-498A-BA4C-50B846593CA6}">
  <sheetPr>
    <pageSetUpPr fitToPage="1"/>
  </sheetPr>
  <dimension ref="A1:O18"/>
  <sheetViews>
    <sheetView workbookViewId="0"/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1.140625" style="2" customWidth="1"/>
    <col min="4" max="4" width="22" style="2" customWidth="1"/>
    <col min="5" max="5" width="43.7109375" style="2" customWidth="1"/>
    <col min="6" max="6" width="13.28515625" style="2" customWidth="1"/>
    <col min="7" max="7" width="14.85546875" style="2" customWidth="1"/>
    <col min="8" max="8" width="22.28515625" style="2" customWidth="1"/>
    <col min="9" max="9" width="9.5703125" style="2" customWidth="1"/>
    <col min="10" max="10" width="17.28515625" style="2" customWidth="1"/>
    <col min="11" max="11" width="24.28515625" style="2" customWidth="1"/>
    <col min="12" max="12" width="16.5703125" style="2" customWidth="1"/>
    <col min="13" max="13" width="14" style="2" customWidth="1"/>
    <col min="14" max="14" width="13.42578125" style="2" customWidth="1"/>
    <col min="15" max="15" width="14.7109375" style="2" customWidth="1"/>
    <col min="16" max="16384" width="9.140625" style="2"/>
  </cols>
  <sheetData>
    <row r="1" spans="1:15" ht="15.75" thickBot="1" x14ac:dyDescent="0.3">
      <c r="A1" s="40" t="s">
        <v>88</v>
      </c>
    </row>
    <row r="2" spans="1:15" s="12" customFormat="1" ht="21.6" customHeight="1" thickBot="1" x14ac:dyDescent="0.25">
      <c r="A2" s="93" t="s">
        <v>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</row>
    <row r="3" spans="1:15" s="12" customFormat="1" ht="31.15" customHeight="1" x14ac:dyDescent="0.2">
      <c r="A3" s="101" t="s">
        <v>16</v>
      </c>
      <c r="B3" s="102"/>
      <c r="C3" s="102"/>
      <c r="D3" s="103"/>
      <c r="E3" s="91" t="str">
        <f>+'část 5 televizní přijímače'!E3:O3</f>
        <v>Dodávky elektrospotřebičů pro Nemocnici Nymburk s.r.o.</v>
      </c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s="12" customFormat="1" ht="31.15" customHeight="1" x14ac:dyDescent="0.2">
      <c r="A4" s="104" t="s">
        <v>25</v>
      </c>
      <c r="B4" s="105"/>
      <c r="C4" s="105"/>
      <c r="D4" s="106"/>
      <c r="E4" s="89" t="s">
        <v>79</v>
      </c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1:15" s="12" customFormat="1" ht="27" customHeight="1" thickBot="1" x14ac:dyDescent="0.25">
      <c r="A5" s="98" t="s">
        <v>3</v>
      </c>
      <c r="B5" s="99"/>
      <c r="C5" s="99"/>
      <c r="D5" s="100"/>
      <c r="E5" s="107" t="s">
        <v>4</v>
      </c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15" s="12" customFormat="1" ht="15.75" x14ac:dyDescent="0.2">
      <c r="A6" s="13"/>
      <c r="B6" s="13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s="12" customFormat="1" ht="42" customHeight="1" x14ac:dyDescent="0.2">
      <c r="A7" s="72" t="s">
        <v>17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s="12" customFormat="1" ht="43.5" customHeight="1" x14ac:dyDescent="0.2">
      <c r="A8" s="72" t="s">
        <v>20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15" ht="17.25" customHeight="1" thickBot="1" x14ac:dyDescent="0.3">
      <c r="F9" s="1"/>
    </row>
    <row r="10" spans="1:15" ht="17.25" customHeight="1" thickBot="1" x14ac:dyDescent="0.35">
      <c r="A10" s="83" t="s">
        <v>79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1:15" ht="92.25" customHeight="1" x14ac:dyDescent="0.25">
      <c r="A11" s="24" t="s">
        <v>1</v>
      </c>
      <c r="B11" s="25" t="s">
        <v>2</v>
      </c>
      <c r="C11" s="77" t="s">
        <v>12</v>
      </c>
      <c r="D11" s="78"/>
      <c r="E11" s="120"/>
      <c r="F11" s="44" t="s">
        <v>97</v>
      </c>
      <c r="G11" s="45" t="s">
        <v>101</v>
      </c>
      <c r="H11" s="45" t="s">
        <v>7</v>
      </c>
      <c r="I11" s="45" t="s">
        <v>8</v>
      </c>
      <c r="J11" s="46" t="s">
        <v>11</v>
      </c>
      <c r="K11" s="46" t="s">
        <v>86</v>
      </c>
      <c r="L11" s="46" t="s">
        <v>87</v>
      </c>
      <c r="M11" s="29" t="s">
        <v>9</v>
      </c>
      <c r="N11" s="27" t="s">
        <v>10</v>
      </c>
      <c r="O11" s="48" t="s">
        <v>90</v>
      </c>
    </row>
    <row r="12" spans="1:15" ht="27.75" customHeight="1" x14ac:dyDescent="0.25">
      <c r="A12" s="24"/>
      <c r="B12" s="25"/>
      <c r="C12" s="38" t="s">
        <v>40</v>
      </c>
      <c r="D12" s="80" t="s">
        <v>41</v>
      </c>
      <c r="E12" s="81"/>
      <c r="F12" s="26"/>
      <c r="G12" s="27"/>
      <c r="H12" s="27"/>
      <c r="I12" s="27"/>
      <c r="J12" s="28"/>
      <c r="K12" s="28"/>
      <c r="L12" s="28"/>
      <c r="M12" s="29"/>
      <c r="N12" s="27"/>
      <c r="O12" s="30"/>
    </row>
    <row r="13" spans="1:15" ht="78.75" customHeight="1" x14ac:dyDescent="0.25">
      <c r="A13" s="15" t="s">
        <v>21</v>
      </c>
      <c r="B13" s="32">
        <v>3609</v>
      </c>
      <c r="C13" s="37" t="s">
        <v>61</v>
      </c>
      <c r="D13" s="122" t="s">
        <v>62</v>
      </c>
      <c r="E13" s="106"/>
      <c r="F13" s="16" t="s">
        <v>98</v>
      </c>
      <c r="G13" s="34">
        <v>5</v>
      </c>
      <c r="H13" s="17"/>
      <c r="I13" s="11"/>
      <c r="J13" s="5">
        <f t="shared" ref="J13:J14" si="0">H13*(I13+1)</f>
        <v>0</v>
      </c>
      <c r="K13" s="18">
        <f>G13*H13</f>
        <v>0</v>
      </c>
      <c r="L13" s="5">
        <f>+J13*G13</f>
        <v>0</v>
      </c>
      <c r="M13" s="22"/>
      <c r="N13" s="10"/>
      <c r="O13" s="23"/>
    </row>
    <row r="14" spans="1:15" ht="66.75" customHeight="1" thickBot="1" x14ac:dyDescent="0.3">
      <c r="A14" s="49" t="s">
        <v>0</v>
      </c>
      <c r="B14" s="50">
        <v>3608</v>
      </c>
      <c r="C14" s="61" t="s">
        <v>63</v>
      </c>
      <c r="D14" s="74" t="s">
        <v>64</v>
      </c>
      <c r="E14" s="119"/>
      <c r="F14" s="52" t="s">
        <v>98</v>
      </c>
      <c r="G14" s="53">
        <v>20</v>
      </c>
      <c r="H14" s="54"/>
      <c r="I14" s="55"/>
      <c r="J14" s="56">
        <f t="shared" si="0"/>
        <v>0</v>
      </c>
      <c r="K14" s="57">
        <f>G14*H14</f>
        <v>0</v>
      </c>
      <c r="L14" s="56">
        <f>+J14*G14</f>
        <v>0</v>
      </c>
      <c r="M14" s="58"/>
      <c r="N14" s="59"/>
      <c r="O14" s="60"/>
    </row>
    <row r="15" spans="1:15" s="3" customFormat="1" ht="14.25" customHeight="1" thickBot="1" x14ac:dyDescent="0.3">
      <c r="A15" s="6"/>
      <c r="B15" s="6"/>
      <c r="C15" s="7"/>
      <c r="D15" s="7"/>
      <c r="E15" s="8"/>
      <c r="F15" s="9"/>
      <c r="G15" s="6"/>
      <c r="H15" s="6"/>
      <c r="I15" s="6"/>
      <c r="J15" s="6"/>
      <c r="K15" s="6"/>
      <c r="L15" s="6"/>
      <c r="M15" s="6"/>
      <c r="N15" s="6"/>
    </row>
    <row r="16" spans="1:15" ht="24.75" customHeight="1" thickBot="1" x14ac:dyDescent="0.3">
      <c r="A16" s="4"/>
      <c r="B16" s="4"/>
      <c r="C16" s="86" t="s">
        <v>95</v>
      </c>
      <c r="D16" s="87"/>
      <c r="E16" s="87"/>
      <c r="F16" s="87"/>
      <c r="G16" s="88"/>
      <c r="H16" s="31" t="s">
        <v>13</v>
      </c>
      <c r="I16" s="96">
        <f>SUM(K13:K14)</f>
        <v>0</v>
      </c>
      <c r="J16" s="97"/>
      <c r="K16" s="19"/>
      <c r="L16" s="19"/>
      <c r="M16" s="19"/>
      <c r="N16" s="19"/>
    </row>
    <row r="17" spans="3:10" ht="15.75" x14ac:dyDescent="0.25">
      <c r="C17" s="19"/>
      <c r="D17" s="19"/>
      <c r="E17" s="19"/>
      <c r="F17" s="19"/>
      <c r="G17" s="19"/>
      <c r="H17" s="20" t="s">
        <v>6</v>
      </c>
      <c r="I17" s="68">
        <f>I18-I16</f>
        <v>0</v>
      </c>
      <c r="J17" s="69"/>
    </row>
    <row r="18" spans="3:10" ht="16.5" thickBot="1" x14ac:dyDescent="0.3">
      <c r="C18" s="19"/>
      <c r="D18" s="19"/>
      <c r="E18" s="19"/>
      <c r="F18" s="19"/>
      <c r="G18" s="19"/>
      <c r="H18" s="21" t="s">
        <v>14</v>
      </c>
      <c r="I18" s="70">
        <f>SUM(L13:L14)</f>
        <v>0</v>
      </c>
      <c r="J18" s="71"/>
    </row>
  </sheetData>
  <mergeCells count="18">
    <mergeCell ref="A2:O2"/>
    <mergeCell ref="E4:O4"/>
    <mergeCell ref="E5:O5"/>
    <mergeCell ref="D13:E13"/>
    <mergeCell ref="D12:E12"/>
    <mergeCell ref="A10:O10"/>
    <mergeCell ref="A7:O7"/>
    <mergeCell ref="A8:O8"/>
    <mergeCell ref="C11:E11"/>
    <mergeCell ref="A3:D3"/>
    <mergeCell ref="A5:D5"/>
    <mergeCell ref="A4:D4"/>
    <mergeCell ref="E3:O3"/>
    <mergeCell ref="I16:J16"/>
    <mergeCell ref="I17:J17"/>
    <mergeCell ref="I18:J18"/>
    <mergeCell ref="D14:E14"/>
    <mergeCell ref="C16:G16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9D3A-D861-41B7-B992-0AB53695FA4C}">
  <sheetPr>
    <pageSetUpPr fitToPage="1"/>
  </sheetPr>
  <dimension ref="A1:O22"/>
  <sheetViews>
    <sheetView workbookViewId="0"/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24.28515625" style="2" customWidth="1"/>
    <col min="4" max="4" width="22" style="2" customWidth="1"/>
    <col min="5" max="5" width="37.7109375" style="2" customWidth="1"/>
    <col min="6" max="6" width="13.140625" style="2" customWidth="1"/>
    <col min="7" max="7" width="18.42578125" style="2" customWidth="1"/>
    <col min="8" max="8" width="25.42578125" style="2" customWidth="1"/>
    <col min="9" max="9" width="9.5703125" style="2" customWidth="1"/>
    <col min="10" max="10" width="17.28515625" style="2" customWidth="1"/>
    <col min="11" max="11" width="24.28515625" style="2" customWidth="1"/>
    <col min="12" max="12" width="16.5703125" style="2" customWidth="1"/>
    <col min="13" max="13" width="14" style="2" customWidth="1"/>
    <col min="14" max="14" width="12.5703125" style="2" customWidth="1"/>
    <col min="15" max="15" width="14.7109375" style="2" customWidth="1"/>
    <col min="16" max="16" width="8.42578125" style="2" customWidth="1"/>
    <col min="17" max="16384" width="9.140625" style="2"/>
  </cols>
  <sheetData>
    <row r="1" spans="1:15" ht="15.75" thickBot="1" x14ac:dyDescent="0.3">
      <c r="A1" s="40" t="s">
        <v>88</v>
      </c>
    </row>
    <row r="2" spans="1:15" s="12" customFormat="1" ht="21.6" customHeight="1" thickBot="1" x14ac:dyDescent="0.25">
      <c r="A2" s="93" t="s">
        <v>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</row>
    <row r="3" spans="1:15" s="12" customFormat="1" ht="31.15" customHeight="1" x14ac:dyDescent="0.2">
      <c r="A3" s="101" t="s">
        <v>16</v>
      </c>
      <c r="B3" s="102"/>
      <c r="C3" s="102"/>
      <c r="D3" s="103"/>
      <c r="E3" s="91" t="str">
        <f>+'část 6 ventilátory'!E3:O3</f>
        <v>Dodávky elektrospotřebičů pro Nemocnici Nymburk s.r.o.</v>
      </c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s="12" customFormat="1" ht="31.15" customHeight="1" x14ac:dyDescent="0.2">
      <c r="A4" s="104" t="s">
        <v>25</v>
      </c>
      <c r="B4" s="105"/>
      <c r="C4" s="105"/>
      <c r="D4" s="106"/>
      <c r="E4" s="89" t="s">
        <v>80</v>
      </c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1:15" s="12" customFormat="1" ht="27" customHeight="1" thickBot="1" x14ac:dyDescent="0.25">
      <c r="A5" s="98" t="s">
        <v>3</v>
      </c>
      <c r="B5" s="99"/>
      <c r="C5" s="99"/>
      <c r="D5" s="100"/>
      <c r="E5" s="107" t="s">
        <v>4</v>
      </c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15" s="12" customFormat="1" ht="15.75" x14ac:dyDescent="0.2">
      <c r="A6" s="13"/>
      <c r="B6" s="13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s="12" customFormat="1" ht="42" customHeight="1" x14ac:dyDescent="0.2">
      <c r="A7" s="72" t="s">
        <v>17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s="12" customFormat="1" ht="43.5" customHeight="1" x14ac:dyDescent="0.2">
      <c r="A8" s="72" t="s">
        <v>20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15" ht="17.25" customHeight="1" thickBot="1" x14ac:dyDescent="0.3">
      <c r="F9" s="1"/>
    </row>
    <row r="10" spans="1:15" ht="17.25" customHeight="1" thickBot="1" x14ac:dyDescent="0.35">
      <c r="A10" s="83" t="s">
        <v>80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1:15" ht="92.25" customHeight="1" x14ac:dyDescent="0.25">
      <c r="A11" s="42" t="s">
        <v>1</v>
      </c>
      <c r="B11" s="43" t="s">
        <v>2</v>
      </c>
      <c r="C11" s="77" t="s">
        <v>12</v>
      </c>
      <c r="D11" s="78"/>
      <c r="E11" s="120"/>
      <c r="F11" s="44" t="s">
        <v>97</v>
      </c>
      <c r="G11" s="45" t="s">
        <v>101</v>
      </c>
      <c r="H11" s="45" t="s">
        <v>7</v>
      </c>
      <c r="I11" s="45" t="s">
        <v>8</v>
      </c>
      <c r="J11" s="46" t="s">
        <v>11</v>
      </c>
      <c r="K11" s="46" t="s">
        <v>86</v>
      </c>
      <c r="L11" s="46" t="s">
        <v>87</v>
      </c>
      <c r="M11" s="47" t="s">
        <v>9</v>
      </c>
      <c r="N11" s="45" t="s">
        <v>10</v>
      </c>
      <c r="O11" s="48" t="s">
        <v>90</v>
      </c>
    </row>
    <row r="12" spans="1:15" ht="26.25" customHeight="1" x14ac:dyDescent="0.25">
      <c r="A12" s="24"/>
      <c r="B12" s="25"/>
      <c r="C12" s="38" t="s">
        <v>40</v>
      </c>
      <c r="D12" s="80" t="s">
        <v>41</v>
      </c>
      <c r="E12" s="81"/>
      <c r="F12" s="26"/>
      <c r="G12" s="27"/>
      <c r="H12" s="27"/>
      <c r="I12" s="27"/>
      <c r="J12" s="28"/>
      <c r="K12" s="28"/>
      <c r="L12" s="28"/>
      <c r="M12" s="29"/>
      <c r="N12" s="27"/>
      <c r="O12" s="30"/>
    </row>
    <row r="13" spans="1:15" ht="111.75" customHeight="1" x14ac:dyDescent="0.25">
      <c r="A13" s="15" t="s">
        <v>21</v>
      </c>
      <c r="B13" s="16" t="s">
        <v>30</v>
      </c>
      <c r="C13" s="39" t="s">
        <v>65</v>
      </c>
      <c r="D13" s="76" t="s">
        <v>83</v>
      </c>
      <c r="E13" s="106"/>
      <c r="F13" s="16" t="s">
        <v>98</v>
      </c>
      <c r="G13" s="34">
        <v>7</v>
      </c>
      <c r="H13" s="17"/>
      <c r="I13" s="11"/>
      <c r="J13" s="5">
        <f t="shared" ref="J13" si="0">H13*(I13+1)</f>
        <v>0</v>
      </c>
      <c r="K13" s="18">
        <f>G13*H13</f>
        <v>0</v>
      </c>
      <c r="L13" s="5">
        <f>+J13*G13</f>
        <v>0</v>
      </c>
      <c r="M13" s="22"/>
      <c r="N13" s="10"/>
      <c r="O13" s="23"/>
    </row>
    <row r="14" spans="1:15" ht="119.25" customHeight="1" x14ac:dyDescent="0.25">
      <c r="A14" s="15" t="s">
        <v>0</v>
      </c>
      <c r="B14" s="16"/>
      <c r="C14" s="39" t="s">
        <v>65</v>
      </c>
      <c r="D14" s="122" t="s">
        <v>84</v>
      </c>
      <c r="E14" s="106"/>
      <c r="F14" s="16" t="s">
        <v>98</v>
      </c>
      <c r="G14" s="34">
        <v>1</v>
      </c>
      <c r="H14" s="17"/>
      <c r="I14" s="11"/>
      <c r="J14" s="5">
        <f t="shared" ref="J14:J18" si="1">H14*(I14+1)</f>
        <v>0</v>
      </c>
      <c r="K14" s="18">
        <f t="shared" ref="K14:K18" si="2">G14*H14</f>
        <v>0</v>
      </c>
      <c r="L14" s="5">
        <f t="shared" ref="L14:L18" si="3">+J14*G14</f>
        <v>0</v>
      </c>
      <c r="M14" s="22"/>
      <c r="N14" s="10"/>
      <c r="O14" s="23"/>
    </row>
    <row r="15" spans="1:15" ht="71.25" customHeight="1" x14ac:dyDescent="0.25">
      <c r="A15" s="15" t="s">
        <v>18</v>
      </c>
      <c r="B15" s="32">
        <v>3598</v>
      </c>
      <c r="C15" s="39" t="s">
        <v>66</v>
      </c>
      <c r="D15" s="76" t="s">
        <v>67</v>
      </c>
      <c r="E15" s="106"/>
      <c r="F15" s="16" t="s">
        <v>98</v>
      </c>
      <c r="G15" s="34">
        <v>7</v>
      </c>
      <c r="H15" s="17"/>
      <c r="I15" s="11"/>
      <c r="J15" s="5">
        <f t="shared" si="1"/>
        <v>0</v>
      </c>
      <c r="K15" s="18">
        <f t="shared" si="2"/>
        <v>0</v>
      </c>
      <c r="L15" s="5">
        <f t="shared" si="3"/>
        <v>0</v>
      </c>
      <c r="M15" s="22"/>
      <c r="N15" s="10"/>
      <c r="O15" s="23"/>
    </row>
    <row r="16" spans="1:15" ht="64.5" customHeight="1" x14ac:dyDescent="0.25">
      <c r="A16" s="15" t="s">
        <v>32</v>
      </c>
      <c r="B16" s="32" t="s">
        <v>27</v>
      </c>
      <c r="C16" s="39" t="s">
        <v>68</v>
      </c>
      <c r="D16" s="76" t="s">
        <v>81</v>
      </c>
      <c r="E16" s="106"/>
      <c r="F16" s="16" t="s">
        <v>98</v>
      </c>
      <c r="G16" s="34">
        <v>2</v>
      </c>
      <c r="H16" s="17"/>
      <c r="I16" s="11"/>
      <c r="J16" s="5">
        <f t="shared" si="1"/>
        <v>0</v>
      </c>
      <c r="K16" s="18">
        <f t="shared" si="2"/>
        <v>0</v>
      </c>
      <c r="L16" s="5">
        <f t="shared" si="3"/>
        <v>0</v>
      </c>
      <c r="M16" s="22"/>
      <c r="N16" s="10"/>
      <c r="O16" s="23"/>
    </row>
    <row r="17" spans="1:15" ht="69.75" customHeight="1" x14ac:dyDescent="0.25">
      <c r="A17" s="15" t="s">
        <v>19</v>
      </c>
      <c r="B17" s="32" t="s">
        <v>28</v>
      </c>
      <c r="C17" s="37" t="s">
        <v>69</v>
      </c>
      <c r="D17" s="122" t="s">
        <v>70</v>
      </c>
      <c r="E17" s="106"/>
      <c r="F17" s="16" t="s">
        <v>98</v>
      </c>
      <c r="G17" s="34">
        <v>20</v>
      </c>
      <c r="H17" s="17"/>
      <c r="I17" s="11"/>
      <c r="J17" s="5">
        <f t="shared" si="1"/>
        <v>0</v>
      </c>
      <c r="K17" s="18">
        <f t="shared" si="2"/>
        <v>0</v>
      </c>
      <c r="L17" s="5">
        <f t="shared" si="3"/>
        <v>0</v>
      </c>
      <c r="M17" s="22"/>
      <c r="N17" s="10"/>
      <c r="O17" s="23"/>
    </row>
    <row r="18" spans="1:15" ht="67.5" customHeight="1" thickBot="1" x14ac:dyDescent="0.3">
      <c r="A18" s="49" t="s">
        <v>33</v>
      </c>
      <c r="B18" s="50">
        <v>35905</v>
      </c>
      <c r="C18" s="51" t="s">
        <v>71</v>
      </c>
      <c r="D18" s="74" t="s">
        <v>85</v>
      </c>
      <c r="E18" s="119"/>
      <c r="F18" s="52" t="s">
        <v>98</v>
      </c>
      <c r="G18" s="53">
        <v>1</v>
      </c>
      <c r="H18" s="54"/>
      <c r="I18" s="55"/>
      <c r="J18" s="56">
        <f t="shared" si="1"/>
        <v>0</v>
      </c>
      <c r="K18" s="57">
        <f t="shared" si="2"/>
        <v>0</v>
      </c>
      <c r="L18" s="56">
        <f t="shared" si="3"/>
        <v>0</v>
      </c>
      <c r="M18" s="58"/>
      <c r="N18" s="59"/>
      <c r="O18" s="60"/>
    </row>
    <row r="19" spans="1:15" s="3" customFormat="1" ht="14.25" customHeight="1" thickBot="1" x14ac:dyDescent="0.3">
      <c r="A19" s="6"/>
      <c r="B19" s="6"/>
      <c r="C19" s="7"/>
      <c r="D19" s="7"/>
      <c r="E19" s="8"/>
      <c r="F19" s="9"/>
      <c r="G19" s="6"/>
      <c r="H19" s="6"/>
      <c r="I19" s="6"/>
      <c r="J19" s="6"/>
      <c r="K19" s="6"/>
      <c r="L19" s="6"/>
      <c r="M19" s="6"/>
      <c r="N19" s="6"/>
    </row>
    <row r="20" spans="1:15" ht="24.75" customHeight="1" thickBot="1" x14ac:dyDescent="0.3">
      <c r="C20" s="86" t="s">
        <v>96</v>
      </c>
      <c r="D20" s="87"/>
      <c r="E20" s="87"/>
      <c r="F20" s="87"/>
      <c r="G20" s="88"/>
      <c r="H20" s="31" t="s">
        <v>13</v>
      </c>
      <c r="I20" s="96">
        <f>SUM(K13:K18)</f>
        <v>0</v>
      </c>
      <c r="J20" s="97"/>
    </row>
    <row r="21" spans="1:15" ht="15.75" x14ac:dyDescent="0.25">
      <c r="C21" s="19"/>
      <c r="D21" s="19"/>
      <c r="E21" s="19"/>
      <c r="F21" s="19"/>
      <c r="G21" s="19"/>
      <c r="H21" s="20" t="s">
        <v>6</v>
      </c>
      <c r="I21" s="68">
        <f>I22-I20</f>
        <v>0</v>
      </c>
      <c r="J21" s="69"/>
    </row>
    <row r="22" spans="1:15" ht="16.5" thickBot="1" x14ac:dyDescent="0.3">
      <c r="C22" s="19"/>
      <c r="D22" s="19"/>
      <c r="E22" s="19"/>
      <c r="F22" s="19"/>
      <c r="G22" s="19"/>
      <c r="H22" s="21" t="s">
        <v>14</v>
      </c>
      <c r="I22" s="70">
        <f>SUM(L13:L18)</f>
        <v>0</v>
      </c>
      <c r="J22" s="71"/>
    </row>
  </sheetData>
  <mergeCells count="22">
    <mergeCell ref="A3:D3"/>
    <mergeCell ref="A4:D4"/>
    <mergeCell ref="E3:O3"/>
    <mergeCell ref="A2:O2"/>
    <mergeCell ref="E4:O4"/>
    <mergeCell ref="A5:D5"/>
    <mergeCell ref="A8:O8"/>
    <mergeCell ref="A10:O10"/>
    <mergeCell ref="E5:O5"/>
    <mergeCell ref="A7:O7"/>
    <mergeCell ref="C11:E11"/>
    <mergeCell ref="D13:E13"/>
    <mergeCell ref="D15:E15"/>
    <mergeCell ref="D12:E12"/>
    <mergeCell ref="D14:E14"/>
    <mergeCell ref="I20:J20"/>
    <mergeCell ref="I21:J21"/>
    <mergeCell ref="I22:J22"/>
    <mergeCell ref="D16:E16"/>
    <mergeCell ref="D17:E17"/>
    <mergeCell ref="D18:E18"/>
    <mergeCell ref="C20:G20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část 1 skartovací stroje</vt:lpstr>
      <vt:lpstr>část 2 světla a svítidla</vt:lpstr>
      <vt:lpstr>část 3 myčky nádobí</vt:lpstr>
      <vt:lpstr>část 4 chladničky</vt:lpstr>
      <vt:lpstr>část 5 televizní přijímače</vt:lpstr>
      <vt:lpstr>část 6 ventilátory</vt:lpstr>
      <vt:lpstr>část 7 ostatní elektrospotřeb.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pokorny</cp:lastModifiedBy>
  <cp:lastPrinted>2024-08-18T09:12:02Z</cp:lastPrinted>
  <dcterms:created xsi:type="dcterms:W3CDTF">2015-06-10T10:34:03Z</dcterms:created>
  <dcterms:modified xsi:type="dcterms:W3CDTF">2024-09-08T21:57:19Z</dcterms:modified>
</cp:coreProperties>
</file>