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rvinkovam\Desktop\VZ archiv\E-ZAK_2025\VZ16_2025_Dodávky obvazového materiálu\02 ZD\"/>
    </mc:Choice>
  </mc:AlternateContent>
  <xr:revisionPtr revIDLastSave="0" documentId="13_ncr:1_{2EF74DE6-BA19-4F9C-8DEE-C74753C42C24}" xr6:coauthVersionLast="47" xr6:coauthVersionMax="47" xr10:uidLastSave="{00000000-0000-0000-0000-000000000000}"/>
  <bookViews>
    <workbookView xWindow="-120" yWindow="-120" windowWidth="29040" windowHeight="15720" tabRatio="776" firstSheet="7" activeTab="11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vazy hadicové síťov" sheetId="42" r:id="rId9"/>
    <sheet name="část 10 - Sádry a podklad. mat." sheetId="35" r:id="rId10"/>
    <sheet name="část 11 - Náplasti z NT, steril" sheetId="33" r:id="rId11"/>
    <sheet name="část 12 - Náplasti z NT v roli" sheetId="43" r:id="rId12"/>
    <sheet name="část 13 - Náplasti na cívce, ne" sheetId="37" r:id="rId13"/>
    <sheet name="část 14 - Fixace žilních katetr" sheetId="38" r:id="rId14"/>
    <sheet name="část 15 - Stehy náplasťové" sheetId="39" r:id="rId15"/>
  </sheets>
  <calcPr calcId="181029"/>
</workbook>
</file>

<file path=xl/calcChain.xml><?xml version="1.0" encoding="utf-8"?>
<calcChain xmlns="http://schemas.openxmlformats.org/spreadsheetml/2006/main">
  <c r="H12" i="37" l="1"/>
  <c r="I12" i="37" s="1"/>
  <c r="H18" i="38"/>
  <c r="I18" i="38" s="1"/>
  <c r="H24" i="42"/>
  <c r="I24" i="42" s="1"/>
  <c r="H23" i="42"/>
  <c r="I23" i="42" s="1"/>
  <c r="H22" i="42"/>
  <c r="I22" i="42" s="1"/>
  <c r="H21" i="42"/>
  <c r="I21" i="42" s="1"/>
  <c r="H20" i="42"/>
  <c r="I20" i="42" s="1"/>
  <c r="H19" i="42"/>
  <c r="I19" i="42" s="1"/>
  <c r="H18" i="42"/>
  <c r="I18" i="42" s="1"/>
  <c r="H17" i="42"/>
  <c r="I17" i="42" s="1"/>
  <c r="H16" i="42"/>
  <c r="I16" i="42" s="1"/>
  <c r="H15" i="42"/>
  <c r="I15" i="42" s="1"/>
  <c r="H19" i="38" l="1"/>
  <c r="I19" i="38"/>
  <c r="H28" i="37"/>
  <c r="I28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20" i="30"/>
  <c r="I20" i="30" s="1"/>
  <c r="H18" i="30"/>
  <c r="I18" i="30" s="1"/>
  <c r="H17" i="30"/>
  <c r="I17" i="30" s="1"/>
  <c r="H21" i="29"/>
  <c r="I21" i="29" s="1"/>
  <c r="H20" i="29"/>
  <c r="I20" i="29" s="1"/>
  <c r="H17" i="1"/>
  <c r="I17" i="1" s="1"/>
  <c r="H26" i="28"/>
  <c r="I26" i="28" s="1"/>
  <c r="H25" i="28"/>
  <c r="I25" i="28" s="1"/>
  <c r="H24" i="28"/>
  <c r="I24" i="28" s="1"/>
  <c r="I21" i="30" l="1"/>
  <c r="I27" i="28"/>
  <c r="I29" i="37"/>
  <c r="H29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1" i="30"/>
  <c r="H22" i="29"/>
  <c r="I22" i="29"/>
  <c r="H18" i="1"/>
  <c r="I18" i="1"/>
  <c r="H27" i="28"/>
  <c r="F18" i="43" l="1"/>
  <c r="H14" i="42" l="1"/>
  <c r="I14" i="42" s="1"/>
  <c r="H13" i="42"/>
  <c r="I13" i="42" s="1"/>
  <c r="H12" i="42"/>
  <c r="I12" i="42" s="1"/>
  <c r="H11" i="42"/>
  <c r="I11" i="42" s="1"/>
  <c r="I25" i="42" l="1"/>
  <c r="F29" i="42" s="1"/>
  <c r="H25" i="42"/>
  <c r="F27" i="42" s="1"/>
  <c r="F28" i="42" l="1"/>
  <c r="H12" i="39" l="1"/>
  <c r="I12" i="39" s="1"/>
  <c r="H11" i="39"/>
  <c r="I11" i="39" s="1"/>
  <c r="H13" i="38"/>
  <c r="I13" i="38" s="1"/>
  <c r="H12" i="38"/>
  <c r="I12" i="38" s="1"/>
  <c r="H11" i="37"/>
  <c r="H13" i="39" l="1"/>
  <c r="F15" i="39" s="1"/>
  <c r="H14" i="38"/>
  <c r="F22" i="38" s="1"/>
  <c r="H13" i="37"/>
  <c r="F31" i="37" s="1"/>
  <c r="I13" i="39"/>
  <c r="F17" i="39" s="1"/>
  <c r="I14" i="38"/>
  <c r="F24" i="38" s="1"/>
  <c r="I11" i="37"/>
  <c r="I13" i="37" s="1"/>
  <c r="F33" i="37" s="1"/>
  <c r="F16" i="39" l="1"/>
  <c r="F23" i="38"/>
  <c r="F32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I17" i="33" l="1"/>
  <c r="F21" i="33" s="1"/>
  <c r="H17" i="33"/>
  <c r="F19" i="33" s="1"/>
  <c r="H13" i="32"/>
  <c r="I13" i="32" s="1"/>
  <c r="H12" i="32"/>
  <c r="I12" i="32" s="1"/>
  <c r="H11" i="32"/>
  <c r="I11" i="32" s="1"/>
  <c r="F20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3" i="29"/>
  <c r="I13" i="29" s="1"/>
  <c r="H14" i="29"/>
  <c r="I14" i="29" s="1"/>
  <c r="H12" i="29"/>
  <c r="H16" i="29" l="1"/>
  <c r="F24" i="29" s="1"/>
  <c r="H14" i="31"/>
  <c r="F16" i="31" s="1"/>
  <c r="I13" i="30"/>
  <c r="F26" i="30" s="1"/>
  <c r="I11" i="31"/>
  <c r="I14" i="31" s="1"/>
  <c r="F18" i="31" s="1"/>
  <c r="H13" i="30"/>
  <c r="F24" i="30" s="1"/>
  <c r="I12" i="29"/>
  <c r="I16" i="29" l="1"/>
  <c r="F17" i="31"/>
  <c r="F25" i="30"/>
  <c r="F26" i="29" l="1"/>
  <c r="F25" i="29" s="1"/>
  <c r="H19" i="28"/>
  <c r="I19" i="28" s="1"/>
  <c r="H18" i="28"/>
  <c r="H13" i="28"/>
  <c r="I13" i="28" s="1"/>
  <c r="I18" i="28" l="1"/>
  <c r="I20" i="28" s="1"/>
  <c r="H20" i="28"/>
  <c r="I14" i="28"/>
  <c r="H14" i="28"/>
  <c r="H13" i="27"/>
  <c r="I13" i="27" s="1"/>
  <c r="H14" i="27"/>
  <c r="I14" i="27" s="1"/>
  <c r="H15" i="27"/>
  <c r="I15" i="27" s="1"/>
  <c r="H20" i="27"/>
  <c r="F31" i="28" l="1"/>
  <c r="F29" i="28"/>
  <c r="F30" i="28" s="1"/>
  <c r="I20" i="27"/>
  <c r="I21" i="27" s="1"/>
  <c r="H21" i="27"/>
  <c r="H25" i="27"/>
  <c r="I25" i="27" s="1"/>
  <c r="H12" i="27"/>
  <c r="H26" i="27" l="1"/>
  <c r="I12" i="27"/>
  <c r="I16" i="27" s="1"/>
  <c r="H16" i="27"/>
  <c r="I26" i="27"/>
  <c r="F28" i="27" l="1"/>
  <c r="F30" i="27"/>
  <c r="F29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<sst xmlns="http://schemas.openxmlformats.org/spreadsheetml/2006/main" count="1212" uniqueCount="293">
  <si>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</si>
  <si>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</si>
  <si>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</si>
  <si>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</si>
  <si>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</si>
  <si>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</si>
  <si>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</si>
  <si>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splňují zdravotnickou směrnici 93/42 EHS, jsou zdravotnickým prostředkem I.třídy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</si>
  <si>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</si>
  <si>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</si>
  <si>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</si>
  <si>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</si>
  <si>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</si>
  <si>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</si>
  <si>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</si>
  <si>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</si>
  <si>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</si>
  <si>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</si>
  <si>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</si>
  <si>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</si>
  <si>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</si>
  <si>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</si>
  <si>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</si>
  <si>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</si>
  <si>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</si>
  <si>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</si>
  <si>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</si>
  <si>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</si>
  <si>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</si>
  <si>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</si>
  <si>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</si>
  <si>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</si>
  <si>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</si>
  <si>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20cmx15cm, 1 kus = 1 kg</t>
  </si>
  <si>
    <t>Vata buničitá přířezy
20cmx20cm, 1 kus = 2 kg</t>
  </si>
  <si>
    <t>Vata buničitá přířezy 30cmx40cm, 1 kus = 2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</si>
  <si>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</si>
  <si>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</si>
  <si>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</si>
  <si>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</si>
  <si>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</si>
  <si>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</si>
  <si>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</si>
  <si>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 xml:space="preserve">Tampony stáčené (dále jen "zboží") 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</si>
  <si>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</si>
  <si>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</si>
  <si>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</si>
  <si>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</si>
  <si>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</si>
  <si>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</si>
  <si>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</si>
  <si>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</si>
  <si>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</si>
  <si>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</si>
  <si>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</si>
  <si>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</si>
  <si>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</si>
  <si>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</si>
  <si>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</si>
  <si>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</si>
  <si>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</si>
  <si>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Obinadlo fixační vysoce elastické 12 cm x 4 m, tažnost cca 100%, vysoká prodyšnost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</si>
  <si>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</si>
  <si>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</si>
  <si>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</si>
  <si>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</si>
  <si>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</si>
  <si>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</si>
  <si>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</si>
  <si>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</si>
  <si>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</si>
  <si>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</si>
  <si>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</si>
  <si>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</si>
  <si>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</si>
  <si>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</si>
  <si>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</si>
  <si>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</si>
  <si>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</si>
  <si>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</si>
  <si>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</si>
  <si>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</si>
  <si>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</si>
  <si>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</si>
  <si>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</si>
  <si>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</si>
  <si>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</si>
  <si>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</si>
  <si>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10:</t>
  </si>
  <si>
    <t xml:space="preserve">Obvaz hadicový (dále jen "zboží") 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</si>
  <si>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</si>
  <si>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</si>
  <si>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</si>
  <si>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</si>
  <si>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</si>
  <si>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</si>
  <si>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</si>
  <si>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</si>
  <si>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</si>
  <si>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</si>
  <si>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</si>
  <si>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>Obinadlo fixační vysoce elastické 8 cm x 4 m, tažnost cca 100%, vysoká prodyšnost</t>
  </si>
  <si>
    <t>Obinadlo fixační vysoce elastické 10 cm x 4 m, tažnost cca 100%, vysoká prodyšnost</t>
  </si>
  <si>
    <t>Obinadlo fixační vysoce elastické 6 cm x 4 m, tažnost cca 100%, vysoká prodyšnost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</si>
  <si>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</si>
  <si>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</si>
  <si>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</si>
  <si>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</si>
  <si>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</si>
  <si>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</si>
  <si>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</si>
  <si>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</si>
  <si>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</si>
  <si>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</si>
  <si>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</si>
  <si>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</si>
  <si>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</si>
  <si>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</si>
  <si>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</si>
  <si>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</si>
  <si>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</si>
  <si>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</si>
  <si>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</si>
  <si>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</si>
  <si>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</si>
  <si>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</si>
  <si>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</si>
  <si>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</si>
  <si>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</si>
  <si>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</si>
  <si>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</si>
  <si>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</si>
  <si>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</si>
  <si>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</si>
  <si>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</si>
  <si>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</si>
  <si>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</si>
  <si>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</si>
  <si>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t>Tampony sterilní s RTG nití musí splňovat navíc: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</si>
  <si>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</si>
  <si>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</si>
  <si>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</si>
  <si>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</si>
  <si>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</si>
  <si>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</si>
  <si>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</si>
  <si>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</si>
  <si>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</si>
  <si>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</si>
  <si>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</si>
  <si>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</si>
  <si>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</si>
  <si>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</si>
  <si>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</si>
  <si>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</si>
  <si>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</si>
  <si>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</si>
  <si>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</si>
  <si>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</si>
  <si>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</si>
  <si>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</si>
  <si>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</si>
  <si>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</si>
  <si>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</si>
  <si>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</si>
  <si>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</si>
  <si>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</si>
  <si>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</si>
  <si>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</si>
  <si>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</si>
  <si>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</si>
  <si>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</si>
  <si>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</si>
  <si>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Obinadlo sádrové 6 cm x min. 2 m, obvykle 2 ks v balení.</t>
  </si>
  <si>
    <t>Obinadlo sádrové 8 cm x min. 3 m, obvykle 2 ks v balení.</t>
  </si>
  <si>
    <t>Obinadlo sádrové 10 cm x min. 3 m, obvykle 2 ks v balení.</t>
  </si>
  <si>
    <t>Obinadlo sádrové 12 cm x min. 3 m, obvykle 2 ks v balení.</t>
  </si>
  <si>
    <t>Obinadlo sádrové 14 - 15 cm x min. 3 m, obvykle 2 ks v balení.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</si>
  <si>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</si>
  <si>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</si>
  <si>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</si>
  <si>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</si>
  <si>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</si>
  <si>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</si>
  <si>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5 cm x min. 3 m.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</si>
  <si>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</si>
  <si>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</si>
  <si>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</si>
  <si>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</si>
  <si>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</si>
  <si>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</si>
  <si>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 xml:space="preserve">Náplasti z netkané textilie s polštářkem, sterilní (dále jen "zboží") 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</si>
  <si>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</si>
  <si>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</si>
  <si>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</si>
  <si>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</si>
  <si>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</si>
  <si>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</si>
  <si>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</si>
  <si>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</si>
  <si>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</si>
  <si>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</si>
  <si>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</si>
  <si>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</si>
  <si>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</si>
  <si>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</si>
  <si>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</si>
  <si>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</si>
  <si>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</si>
  <si>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</si>
  <si>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</si>
  <si>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</si>
  <si>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</si>
  <si>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</si>
  <si>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</si>
  <si>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</si>
  <si>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</si>
  <si>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</si>
  <si>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</si>
  <si>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</si>
  <si>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</si>
  <si>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</si>
  <si>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</si>
  <si>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</si>
  <si>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</si>
  <si>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</si>
  <si>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</si>
  <si>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</si>
  <si>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</si>
  <si>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</si>
  <si>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</si>
  <si>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</si>
  <si>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</si>
  <si>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</si>
  <si>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</si>
  <si>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</si>
  <si>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</si>
  <si>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</si>
  <si>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</si>
  <si>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</si>
  <si>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</si>
  <si>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</si>
  <si>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</si>
  <si>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</si>
  <si>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</si>
  <si>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</si>
  <si>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</si>
  <si>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</si>
  <si>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</si>
  <si>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</si>
  <si>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</si>
  <si>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</si>
  <si>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t>Tampón stáčený sterilní, z gázy, 100% bavlna, hustota 17 nití, rozměr 20 x 19-20 cm. Baleno po 3 ks.</t>
  </si>
  <si>
    <t>1ks</t>
  </si>
  <si>
    <t>gáza skládaná longety 7x25 cm</t>
  </si>
  <si>
    <t xml:space="preserve">1ks </t>
  </si>
  <si>
    <t xml:space="preserve">tampón prošívaný  s RTG nití, rozměr 45x45 cm, předepraný, 100% bavlna, hustota 17 nití, 4 vrstvy, sterilní. </t>
  </si>
  <si>
    <t xml:space="preserve">Tampón stáčený sterilní, z gázy, 100% bavlna, hustota 17 nití, rozměr 30 x 30 cm. </t>
  </si>
  <si>
    <t>38329, 34622</t>
  </si>
  <si>
    <t>Obvaz elastický siťový vel. S (hlava)</t>
  </si>
  <si>
    <t>Obvaz elestický siťový vel. S (prst, palec)</t>
  </si>
  <si>
    <t>37425, 42232</t>
  </si>
  <si>
    <t>37422, 42233</t>
  </si>
  <si>
    <t>Obvaz elastický siťový vel. L (hlava)</t>
  </si>
  <si>
    <t>Obvaz elastický síťový vel. L (ruka, noha)</t>
  </si>
  <si>
    <t>Obvaz elastický siťový vel. M (ruka, noha)</t>
  </si>
  <si>
    <t>Obvaz elastický sít´ový vel. S (ruka,noha)</t>
  </si>
  <si>
    <t>Obvaz elastický siťový vel. M (hlava)</t>
  </si>
  <si>
    <t>Obvaz elastický síťový vel. XL (hlava)</t>
  </si>
  <si>
    <t>Obvaz elastický síťový vel. XL (ruka, noha)</t>
  </si>
  <si>
    <t>41695, 41696</t>
  </si>
  <si>
    <t>Obvaz hadicový síťový -  vel. 2 (šíře 2 - 2,5 cm)</t>
  </si>
  <si>
    <t>Obvaz hadicový síťový - vel. 4 (šíře 3 cm)</t>
  </si>
  <si>
    <t>Obvaz hadicový síťový - vel. 5 (šíře 4 - 4,5cm)</t>
  </si>
  <si>
    <t>Obvaz hadicový síťový - vel. 6 (šíře 6 - 6,5cm)</t>
  </si>
  <si>
    <t xml:space="preserve">Obvaz hadicový síťový - vel. 7 (šíře 7 cm) </t>
  </si>
  <si>
    <t>Část 9 - Obvazy hadicové síťové</t>
  </si>
  <si>
    <t>Část 10 - Sádry a podkladový materiál</t>
  </si>
  <si>
    <t>Část 11 - Náplasti z netkané textilie s polštářkem, sterilní</t>
  </si>
  <si>
    <t>Část 12 - Náplasti z netkané textilie v roli, nesterilní</t>
  </si>
  <si>
    <t>Část 13 - Náplasti na cívce, nesterilní</t>
  </si>
  <si>
    <t>Část 14 - Fixace žilních katetrů, sterilní</t>
  </si>
  <si>
    <t>Část 15 - Stehy náplasťové</t>
  </si>
  <si>
    <t>II. Náplast na cívce z netkané textilie (papírová), nesterilní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</si>
  <si>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 xml:space="preserve">. </t>
    </r>
  </si>
  <si>
    <t xml:space="preserve">Absorpční kompresy z netkané textilie se savým jádrem nesterilní 20x20 cm. </t>
  </si>
  <si>
    <t xml:space="preserve">Absorpční kompresy z netkané textilie se savým jádrem nesterilní 10x20 cm. </t>
  </si>
  <si>
    <t xml:space="preserve">Absorpční kompresy z netkané textilie se savým jádrem nesterilní 10x10 cm. </t>
  </si>
  <si>
    <t>12.</t>
  </si>
  <si>
    <t>13.</t>
  </si>
  <si>
    <t>14.</t>
  </si>
  <si>
    <t>V ....................... dne ...................2025</t>
  </si>
  <si>
    <t>Kompresy z gázy 10x20 cm, sterilní. V balení 5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</si>
</sst>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" fontId="24" fillId="6" borderId="43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0" borderId="43" xfId="0" applyNumberFormat="1" applyFont="1" applyBorder="1" applyAlignment="1">
      <alignment horizontal="center" vertical="center" wrapText="1"/>
    </xf>
    <xf numFmtId="4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1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0" borderId="17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0" fontId="6" fillId="0" borderId="57" xfId="0" applyFont="1" applyBorder="1"/>
    <xf numFmtId="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horizontal="center" vertical="center" wrapText="1"/>
    </xf>
    <xf numFmtId="165" fontId="3" fillId="9" borderId="14" xfId="0" applyNumberFormat="1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/>
    </xf>
    <xf numFmtId="4" fontId="12" fillId="7" borderId="11" xfId="0" applyNumberFormat="1" applyFont="1" applyFill="1" applyBorder="1" applyAlignment="1">
      <alignment horizontal="center"/>
    </xf>
    <xf numFmtId="0" fontId="6" fillId="7" borderId="53" xfId="0" applyFont="1" applyFill="1" applyBorder="1"/>
    <xf numFmtId="0" fontId="6" fillId="7" borderId="45" xfId="0" applyFont="1" applyFill="1" applyBorder="1"/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164" fontId="2" fillId="7" borderId="62" xfId="0" applyNumberFormat="1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left" vertical="center"/>
    </xf>
    <xf numFmtId="164" fontId="2" fillId="7" borderId="63" xfId="0" applyNumberFormat="1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3" fillId="0" borderId="16" xfId="0" applyFont="1" applyBorder="1"/>
    <xf numFmtId="0" fontId="3" fillId="0" borderId="11" xfId="0" applyFont="1" applyBorder="1"/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0" fillId="0" borderId="0" xfId="0"/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22" fillId="0" borderId="64" xfId="0" applyFont="1" applyBorder="1" applyAlignment="1">
      <alignment horizontal="center" vertical="center" wrapText="1"/>
    </xf>
    <xf numFmtId="4" fontId="11" fillId="6" borderId="43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92D050"/>
    <pageSetUpPr fitToPage="1"/>
  </sheetPr>
  <dimension ref="A1:N53"/>
  <sheetViews>
    <sheetView topLeftCell="A34" zoomScaleNormal="100" workbookViewId="0">
      <selection activeCell="F12" sqref="F12:G15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4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4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4" s="6" customFormat="1" ht="31.15" customHeight="1" thickBot="1" x14ac:dyDescent="0.25">
      <c r="A4" s="261" t="s">
        <v>5</v>
      </c>
      <c r="B4" s="262"/>
      <c r="C4" s="262"/>
      <c r="D4" s="263"/>
      <c r="E4" s="266" t="s">
        <v>123</v>
      </c>
      <c r="F4" s="266"/>
      <c r="G4" s="266"/>
      <c r="H4" s="266"/>
      <c r="I4" s="266"/>
      <c r="J4" s="266"/>
      <c r="K4" s="266"/>
      <c r="L4" s="266"/>
      <c r="M4" s="267"/>
    </row>
    <row r="5" spans="1:14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242" t="s">
        <v>59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4" s="6" customFormat="1" ht="54.7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246" t="s">
        <v>143</v>
      </c>
      <c r="B10" s="247"/>
      <c r="C10" s="247"/>
      <c r="D10" s="247"/>
      <c r="E10" s="247"/>
      <c r="F10" s="89"/>
      <c r="G10" s="89"/>
      <c r="H10" s="89"/>
      <c r="I10" s="89"/>
      <c r="J10" s="89"/>
      <c r="K10" s="89"/>
      <c r="L10" s="89"/>
      <c r="M10" s="90"/>
    </row>
    <row r="11" spans="1:14" s="6" customFormat="1" ht="84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70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4" s="7" customFormat="1" ht="54" customHeight="1" x14ac:dyDescent="0.2">
      <c r="A12" s="40" t="s">
        <v>23</v>
      </c>
      <c r="B12" s="41">
        <v>1213</v>
      </c>
      <c r="C12" s="66" t="s">
        <v>32</v>
      </c>
      <c r="D12" s="42" t="s">
        <v>121</v>
      </c>
      <c r="E12" s="56">
        <v>528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4" s="7" customFormat="1" ht="39" customHeight="1" x14ac:dyDescent="0.2">
      <c r="A13" s="40" t="s">
        <v>25</v>
      </c>
      <c r="B13" s="37">
        <v>2484</v>
      </c>
      <c r="C13" s="67" t="s">
        <v>33</v>
      </c>
      <c r="D13" s="38" t="s">
        <v>121</v>
      </c>
      <c r="E13" s="55">
        <v>648</v>
      </c>
      <c r="F13" s="71"/>
      <c r="G13" s="20"/>
      <c r="H13" s="77">
        <f t="shared" ref="H13:H20" si="0">SUM(E13*F13)</f>
        <v>0</v>
      </c>
      <c r="I13" s="77">
        <f t="shared" ref="I13:I20" si="1">H13+(H13*G13)</f>
        <v>0</v>
      </c>
      <c r="J13" s="22"/>
      <c r="K13" s="22"/>
      <c r="L13" s="35"/>
      <c r="M13" s="23"/>
      <c r="N13" s="2"/>
    </row>
    <row r="14" spans="1:14" s="7" customFormat="1" ht="39.75" customHeight="1" x14ac:dyDescent="0.2">
      <c r="A14" s="40" t="s">
        <v>26</v>
      </c>
      <c r="B14" s="37">
        <v>38416</v>
      </c>
      <c r="C14" s="67" t="s">
        <v>34</v>
      </c>
      <c r="D14" s="38" t="s">
        <v>121</v>
      </c>
      <c r="E14" s="55">
        <v>12</v>
      </c>
      <c r="F14" s="71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4" s="7" customFormat="1" ht="42" customHeight="1" thickBot="1" x14ac:dyDescent="0.25">
      <c r="A15" s="88" t="s">
        <v>27</v>
      </c>
      <c r="B15" s="48">
        <v>38417</v>
      </c>
      <c r="C15" s="68" t="s">
        <v>35</v>
      </c>
      <c r="D15" s="49" t="s">
        <v>121</v>
      </c>
      <c r="E15" s="57">
        <v>24</v>
      </c>
      <c r="F15" s="72"/>
      <c r="G15" s="21"/>
      <c r="H15" s="78">
        <f t="shared" si="0"/>
        <v>0</v>
      </c>
      <c r="I15" s="78">
        <f t="shared" si="1"/>
        <v>0</v>
      </c>
      <c r="J15" s="24"/>
      <c r="K15" s="24"/>
      <c r="L15" s="36"/>
      <c r="M15" s="25"/>
      <c r="N15" s="2"/>
    </row>
    <row r="16" spans="1:14" s="6" customFormat="1" ht="25.9" customHeight="1" thickBot="1" x14ac:dyDescent="0.3">
      <c r="A16" s="243" t="s">
        <v>63</v>
      </c>
      <c r="B16" s="244"/>
      <c r="C16" s="244"/>
      <c r="D16" s="244"/>
      <c r="E16" s="244"/>
      <c r="F16" s="244"/>
      <c r="G16" s="245"/>
      <c r="H16" s="79">
        <f>SUM(H12:H15)</f>
        <v>0</v>
      </c>
      <c r="I16" s="80">
        <f>SUM(I12:I15)</f>
        <v>0</v>
      </c>
      <c r="J16" s="69"/>
      <c r="K16" s="70"/>
      <c r="L16" s="70"/>
      <c r="M16" s="70"/>
    </row>
    <row r="17" spans="1:14" s="7" customFormat="1" ht="22.5" customHeight="1" thickBot="1" x14ac:dyDescent="0.25">
      <c r="A17" s="97"/>
      <c r="B17" s="98"/>
      <c r="C17" s="96"/>
      <c r="D17" s="99"/>
      <c r="E17" s="100"/>
      <c r="F17" s="101"/>
      <c r="G17" s="102"/>
      <c r="H17" s="103"/>
      <c r="I17" s="103"/>
      <c r="J17" s="104"/>
      <c r="K17" s="104"/>
      <c r="L17" s="104"/>
      <c r="M17" s="104"/>
      <c r="N17" s="2"/>
    </row>
    <row r="18" spans="1:14" s="7" customFormat="1" ht="24.75" customHeight="1" thickBot="1" x14ac:dyDescent="0.25">
      <c r="A18" s="246" t="s">
        <v>144</v>
      </c>
      <c r="B18" s="247"/>
      <c r="C18" s="247"/>
      <c r="D18" s="247"/>
      <c r="E18" s="247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7" customFormat="1" ht="84" customHeight="1" x14ac:dyDescent="0.2">
      <c r="A19" s="34" t="s">
        <v>22</v>
      </c>
      <c r="B19" s="29" t="s">
        <v>40</v>
      </c>
      <c r="C19" s="29" t="s">
        <v>6</v>
      </c>
      <c r="D19" s="27" t="s">
        <v>125</v>
      </c>
      <c r="E19" s="28" t="s">
        <v>70</v>
      </c>
      <c r="F19" s="29" t="s">
        <v>37</v>
      </c>
      <c r="G19" s="30" t="s">
        <v>38</v>
      </c>
      <c r="H19" s="29" t="s">
        <v>67</v>
      </c>
      <c r="I19" s="29" t="s">
        <v>68</v>
      </c>
      <c r="J19" s="29" t="s">
        <v>39</v>
      </c>
      <c r="K19" s="31" t="s">
        <v>95</v>
      </c>
      <c r="L19" s="31" t="s">
        <v>21</v>
      </c>
      <c r="M19" s="32" t="s">
        <v>0</v>
      </c>
      <c r="N19" s="2"/>
    </row>
    <row r="20" spans="1:14" s="7" customFormat="1" ht="63.75" customHeight="1" thickBot="1" x14ac:dyDescent="0.25">
      <c r="A20" s="88" t="s">
        <v>28</v>
      </c>
      <c r="B20" s="48">
        <v>38418</v>
      </c>
      <c r="C20" s="148" t="s">
        <v>215</v>
      </c>
      <c r="D20" s="49" t="s">
        <v>121</v>
      </c>
      <c r="E20" s="57">
        <v>3348</v>
      </c>
      <c r="F20" s="138"/>
      <c r="G20" s="21"/>
      <c r="H20" s="78">
        <f t="shared" si="0"/>
        <v>0</v>
      </c>
      <c r="I20" s="78">
        <f t="shared" si="1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43" t="s">
        <v>63</v>
      </c>
      <c r="B21" s="244"/>
      <c r="C21" s="244"/>
      <c r="D21" s="244"/>
      <c r="E21" s="244"/>
      <c r="F21" s="244"/>
      <c r="G21" s="245"/>
      <c r="H21" s="79">
        <f>SUM(H20)</f>
        <v>0</v>
      </c>
      <c r="I21" s="80">
        <f>SUM(I20)</f>
        <v>0</v>
      </c>
      <c r="J21" s="69"/>
      <c r="K21" s="70"/>
      <c r="L21" s="70"/>
      <c r="M21" s="70"/>
    </row>
    <row r="22" spans="1:14" s="7" customFormat="1" ht="24" customHeight="1" thickBot="1" x14ac:dyDescent="0.25">
      <c r="A22" s="105"/>
      <c r="B22" s="106"/>
      <c r="C22" s="107"/>
      <c r="D22" s="108"/>
      <c r="E22" s="109"/>
      <c r="F22" s="110"/>
      <c r="G22" s="111"/>
      <c r="H22" s="112"/>
      <c r="I22" s="112"/>
      <c r="J22" s="113"/>
      <c r="K22" s="113"/>
      <c r="L22" s="113"/>
      <c r="M22" s="113"/>
      <c r="N22" s="2"/>
    </row>
    <row r="23" spans="1:14" s="7" customFormat="1" ht="26.25" customHeight="1" thickBot="1" x14ac:dyDescent="0.25">
      <c r="A23" s="246" t="s">
        <v>145</v>
      </c>
      <c r="B23" s="247"/>
      <c r="C23" s="247"/>
      <c r="D23" s="247"/>
      <c r="E23" s="247"/>
      <c r="F23" s="91"/>
      <c r="G23" s="92"/>
      <c r="H23" s="93"/>
      <c r="I23" s="93"/>
      <c r="J23" s="94"/>
      <c r="K23" s="94"/>
      <c r="L23" s="94"/>
      <c r="M23" s="95"/>
      <c r="N23" s="2"/>
    </row>
    <row r="24" spans="1:14" s="7" customFormat="1" ht="79.5" customHeight="1" x14ac:dyDescent="0.2">
      <c r="A24" s="34" t="s">
        <v>22</v>
      </c>
      <c r="B24" s="29" t="s">
        <v>40</v>
      </c>
      <c r="C24" s="29" t="s">
        <v>6</v>
      </c>
      <c r="D24" s="27" t="s">
        <v>125</v>
      </c>
      <c r="E24" s="28" t="s">
        <v>70</v>
      </c>
      <c r="F24" s="29" t="s">
        <v>37</v>
      </c>
      <c r="G24" s="30" t="s">
        <v>38</v>
      </c>
      <c r="H24" s="29" t="s">
        <v>67</v>
      </c>
      <c r="I24" s="29" t="s">
        <v>68</v>
      </c>
      <c r="J24" s="29" t="s">
        <v>39</v>
      </c>
      <c r="K24" s="31" t="s">
        <v>95</v>
      </c>
      <c r="L24" s="31" t="s">
        <v>21</v>
      </c>
      <c r="M24" s="32" t="s">
        <v>0</v>
      </c>
      <c r="N24" s="2"/>
    </row>
    <row r="25" spans="1:14" s="7" customFormat="1" ht="56.25" customHeight="1" thickBot="1" x14ac:dyDescent="0.25">
      <c r="A25" s="40" t="s">
        <v>29</v>
      </c>
      <c r="B25" s="48">
        <v>2342</v>
      </c>
      <c r="C25" s="68" t="s">
        <v>36</v>
      </c>
      <c r="D25" s="49" t="s">
        <v>121</v>
      </c>
      <c r="E25" s="57">
        <v>14</v>
      </c>
      <c r="F25" s="138"/>
      <c r="G25" s="20"/>
      <c r="H25" s="78">
        <f t="shared" ref="H25" si="2">SUM(E25*F25)</f>
        <v>0</v>
      </c>
      <c r="I25" s="78">
        <f t="shared" ref="I25" si="3">H25+(H25*G25)</f>
        <v>0</v>
      </c>
      <c r="J25" s="24"/>
      <c r="K25" s="24"/>
      <c r="L25" s="36"/>
      <c r="M25" s="25"/>
      <c r="N25" s="2"/>
    </row>
    <row r="26" spans="1:14" s="6" customFormat="1" ht="25.9" customHeight="1" thickBot="1" x14ac:dyDescent="0.3">
      <c r="A26" s="243" t="s">
        <v>63</v>
      </c>
      <c r="B26" s="244"/>
      <c r="C26" s="244"/>
      <c r="D26" s="244"/>
      <c r="E26" s="244"/>
      <c r="F26" s="244"/>
      <c r="G26" s="245"/>
      <c r="H26" s="79">
        <f>SUM(H25:H25)</f>
        <v>0</v>
      </c>
      <c r="I26" s="80">
        <f>SUM(I25:I25)</f>
        <v>0</v>
      </c>
      <c r="J26" s="69"/>
      <c r="K26" s="70"/>
      <c r="L26" s="70"/>
      <c r="M26" s="70"/>
    </row>
    <row r="27" spans="1:14" s="6" customFormat="1" ht="10.15" customHeight="1" thickBot="1" x14ac:dyDescent="0.25">
      <c r="A27" s="220"/>
      <c r="B27" s="220"/>
      <c r="C27" s="220"/>
      <c r="D27" s="221"/>
      <c r="E27" s="221"/>
      <c r="F27" s="221"/>
      <c r="G27" s="221"/>
      <c r="H27" s="221"/>
      <c r="I27" s="221"/>
      <c r="J27" s="221"/>
      <c r="K27" s="221"/>
      <c r="L27" s="221"/>
      <c r="M27" s="221"/>
    </row>
    <row r="28" spans="1:14" ht="30" customHeight="1" thickBot="1" x14ac:dyDescent="0.3">
      <c r="A28" s="251" t="s">
        <v>76</v>
      </c>
      <c r="B28" s="252"/>
      <c r="C28" s="253"/>
      <c r="D28" s="222" t="s">
        <v>17</v>
      </c>
      <c r="E28" s="223"/>
      <c r="F28" s="224">
        <f>H16+H21+H26</f>
        <v>0</v>
      </c>
      <c r="G28" s="225"/>
      <c r="H28" s="226"/>
    </row>
    <row r="29" spans="1:14" ht="30" customHeight="1" thickBot="1" x14ac:dyDescent="0.3">
      <c r="A29" s="13"/>
      <c r="B29" s="13"/>
      <c r="C29" s="13"/>
      <c r="D29" s="227" t="s">
        <v>19</v>
      </c>
      <c r="E29" s="228"/>
      <c r="F29" s="229">
        <f>F30-F28</f>
        <v>0</v>
      </c>
      <c r="G29" s="230"/>
      <c r="H29" s="231"/>
    </row>
    <row r="30" spans="1:14" ht="30" customHeight="1" thickBot="1" x14ac:dyDescent="0.3">
      <c r="A30" s="11"/>
      <c r="B30" s="11"/>
      <c r="C30" s="11"/>
      <c r="D30" s="248" t="s">
        <v>18</v>
      </c>
      <c r="E30" s="249"/>
      <c r="F30" s="250">
        <f>I16+I21+I26</f>
        <v>0</v>
      </c>
      <c r="G30" s="230"/>
      <c r="H30" s="231"/>
    </row>
    <row r="31" spans="1:14" s="6" customFormat="1" ht="10.15" customHeight="1" x14ac:dyDescent="0.2">
      <c r="A31" s="14"/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s="6" customFormat="1" ht="25.15" customHeight="1" thickBot="1" x14ac:dyDescent="0.25">
      <c r="A32" s="254" t="s">
        <v>11</v>
      </c>
      <c r="B32" s="254"/>
      <c r="C32" s="254"/>
      <c r="D32" s="254"/>
      <c r="E32" s="254"/>
      <c r="F32" s="255"/>
      <c r="G32"/>
      <c r="H32"/>
      <c r="I32"/>
      <c r="J32"/>
      <c r="K32"/>
      <c r="L32"/>
      <c r="M32"/>
    </row>
    <row r="33" spans="1:7" s="9" customFormat="1" ht="36" customHeight="1" thickBot="1" x14ac:dyDescent="0.3">
      <c r="A33" s="216" t="s">
        <v>130</v>
      </c>
      <c r="B33" s="217"/>
      <c r="C33" s="217"/>
      <c r="D33" s="217"/>
      <c r="E33" s="217"/>
      <c r="F33" s="218" t="s">
        <v>9</v>
      </c>
      <c r="G33" s="219"/>
    </row>
    <row r="34" spans="1:7" s="9" customFormat="1" ht="42.75" customHeight="1" x14ac:dyDescent="0.25">
      <c r="A34" s="232" t="s">
        <v>45</v>
      </c>
      <c r="B34" s="233"/>
      <c r="C34" s="233"/>
      <c r="D34" s="234"/>
      <c r="E34" s="234"/>
      <c r="F34" s="235"/>
      <c r="G34" s="236"/>
    </row>
    <row r="35" spans="1:7" s="9" customFormat="1" ht="65.25" customHeight="1" x14ac:dyDescent="0.25">
      <c r="A35" s="207" t="s">
        <v>12</v>
      </c>
      <c r="B35" s="208"/>
      <c r="C35" s="208"/>
      <c r="D35" s="209"/>
      <c r="E35" s="209"/>
      <c r="F35" s="210"/>
      <c r="G35" s="211"/>
    </row>
    <row r="36" spans="1:7" s="9" customFormat="1" ht="30" customHeight="1" x14ac:dyDescent="0.25">
      <c r="A36" s="204" t="s">
        <v>7</v>
      </c>
      <c r="B36" s="205"/>
      <c r="C36" s="205"/>
      <c r="D36" s="205"/>
      <c r="E36" s="205"/>
      <c r="F36" s="210"/>
      <c r="G36" s="211"/>
    </row>
    <row r="37" spans="1:7" s="9" customFormat="1" ht="25.15" customHeight="1" x14ac:dyDescent="0.25">
      <c r="A37" s="194" t="s">
        <v>8</v>
      </c>
      <c r="B37" s="195"/>
      <c r="C37" s="195"/>
      <c r="D37" s="195"/>
      <c r="E37" s="195"/>
      <c r="F37" s="210"/>
      <c r="G37" s="211"/>
    </row>
    <row r="38" spans="1:7" s="9" customFormat="1" ht="25.15" customHeight="1" x14ac:dyDescent="0.25">
      <c r="A38" s="204" t="s">
        <v>247</v>
      </c>
      <c r="B38" s="205"/>
      <c r="C38" s="205"/>
      <c r="D38" s="205"/>
      <c r="E38" s="206"/>
      <c r="F38" s="190"/>
      <c r="G38" s="191"/>
    </row>
    <row r="39" spans="1:7" s="9" customFormat="1" ht="25.15" customHeight="1" x14ac:dyDescent="0.25">
      <c r="A39" s="212" t="s">
        <v>126</v>
      </c>
      <c r="B39" s="213"/>
      <c r="C39" s="213"/>
      <c r="D39" s="214"/>
      <c r="E39" s="215"/>
      <c r="F39" s="210"/>
      <c r="G39" s="211"/>
    </row>
    <row r="40" spans="1:7" s="9" customFormat="1" ht="25.15" customHeight="1" x14ac:dyDescent="0.25">
      <c r="A40" s="212" t="s">
        <v>127</v>
      </c>
      <c r="B40" s="213"/>
      <c r="C40" s="213"/>
      <c r="D40" s="214"/>
      <c r="E40" s="215"/>
      <c r="F40" s="210"/>
      <c r="G40" s="211"/>
    </row>
    <row r="41" spans="1:7" s="9" customFormat="1" ht="25.15" customHeight="1" x14ac:dyDescent="0.25">
      <c r="A41" s="194" t="s">
        <v>128</v>
      </c>
      <c r="B41" s="195"/>
      <c r="C41" s="195"/>
      <c r="D41" s="195"/>
      <c r="E41" s="196"/>
      <c r="F41" s="190"/>
      <c r="G41" s="191"/>
    </row>
    <row r="42" spans="1:7" s="9" customFormat="1" ht="25.15" customHeight="1" x14ac:dyDescent="0.25">
      <c r="A42" s="194" t="s">
        <v>129</v>
      </c>
      <c r="B42" s="195"/>
      <c r="C42" s="195"/>
      <c r="D42" s="195"/>
      <c r="E42" s="196"/>
      <c r="F42" s="85"/>
      <c r="G42" s="86"/>
    </row>
    <row r="43" spans="1:7" s="9" customFormat="1" ht="28.5" customHeight="1" x14ac:dyDescent="0.25">
      <c r="A43" s="204" t="s">
        <v>118</v>
      </c>
      <c r="B43" s="205"/>
      <c r="C43" s="205"/>
      <c r="D43" s="205"/>
      <c r="E43" s="206"/>
      <c r="F43" s="190"/>
      <c r="G43" s="191"/>
    </row>
    <row r="44" spans="1:7" s="9" customFormat="1" ht="25.15" customHeight="1" x14ac:dyDescent="0.25">
      <c r="A44" s="194" t="s">
        <v>119</v>
      </c>
      <c r="B44" s="195"/>
      <c r="C44" s="195"/>
      <c r="D44" s="195"/>
      <c r="E44" s="196"/>
      <c r="F44" s="190"/>
      <c r="G44" s="191"/>
    </row>
    <row r="45" spans="1:7" s="9" customFormat="1" ht="25.15" customHeight="1" thickBot="1" x14ac:dyDescent="0.3">
      <c r="A45" s="197" t="s">
        <v>120</v>
      </c>
      <c r="B45" s="198"/>
      <c r="C45" s="198"/>
      <c r="D45" s="198"/>
      <c r="E45" s="199"/>
      <c r="F45" s="192"/>
      <c r="G45" s="193"/>
    </row>
    <row r="46" spans="1:7" s="9" customFormat="1" ht="15.75" x14ac:dyDescent="0.25">
      <c r="A46" s="10"/>
      <c r="B46" s="10"/>
      <c r="C46" s="10"/>
      <c r="D46" s="10"/>
      <c r="E46" s="10"/>
    </row>
    <row r="47" spans="1:7" x14ac:dyDescent="0.2">
      <c r="A47" s="12" t="s">
        <v>13</v>
      </c>
      <c r="B47" s="12"/>
      <c r="C47" s="12"/>
      <c r="D47" s="12"/>
      <c r="E47" s="12"/>
      <c r="F47" s="12"/>
      <c r="G47" s="12"/>
    </row>
    <row r="49" spans="1:9" x14ac:dyDescent="0.2">
      <c r="A49" s="200" t="s">
        <v>291</v>
      </c>
      <c r="B49" s="200"/>
      <c r="C49" s="200"/>
      <c r="D49" s="200"/>
      <c r="E49" s="200"/>
      <c r="F49" s="200"/>
      <c r="G49" s="200"/>
      <c r="H49" s="200"/>
      <c r="I49" s="200"/>
    </row>
    <row r="50" spans="1:9" x14ac:dyDescent="0.2">
      <c r="A50" s="201"/>
      <c r="B50" s="201"/>
      <c r="C50" s="201"/>
      <c r="D50" s="201"/>
      <c r="E50" s="201"/>
      <c r="F50" s="201"/>
      <c r="G50" s="201"/>
      <c r="H50" s="201"/>
      <c r="I50" s="201"/>
    </row>
    <row r="51" spans="1:9" ht="28.5" customHeight="1" x14ac:dyDescent="0.2">
      <c r="A51" s="201" t="s">
        <v>14</v>
      </c>
      <c r="B51" s="201"/>
      <c r="C51" s="201"/>
      <c r="D51" s="201"/>
      <c r="E51" s="201"/>
      <c r="F51" s="201"/>
      <c r="G51" s="201"/>
      <c r="H51" s="201"/>
      <c r="I51" s="201"/>
    </row>
    <row r="52" spans="1:9" x14ac:dyDescent="0.2">
      <c r="A52" s="202" t="s">
        <v>16</v>
      </c>
      <c r="B52" s="202"/>
      <c r="C52" s="202"/>
      <c r="D52" s="202"/>
      <c r="E52" s="202"/>
      <c r="F52" s="202"/>
      <c r="G52" s="202"/>
      <c r="H52" s="202"/>
      <c r="I52" s="202"/>
    </row>
    <row r="53" spans="1:9" ht="21.75" customHeight="1" x14ac:dyDescent="0.2">
      <c r="A53" s="203" t="s">
        <v>15</v>
      </c>
      <c r="B53" s="203"/>
      <c r="C53" s="203"/>
      <c r="D53" s="203"/>
      <c r="E53" s="203"/>
      <c r="F53" s="203"/>
      <c r="G53" s="203"/>
      <c r="H53" s="203"/>
      <c r="I53" s="203"/>
    </row>
  </sheetData>
  <sheetProtection selectLockedCells="1"/>
  <mergeCells count="55">
    <mergeCell ref="H1:M1"/>
    <mergeCell ref="A2:M2"/>
    <mergeCell ref="A3:D3"/>
    <mergeCell ref="E3:M3"/>
    <mergeCell ref="A4:D4"/>
    <mergeCell ref="E4:M4"/>
    <mergeCell ref="A34:E34"/>
    <mergeCell ref="F34:G34"/>
    <mergeCell ref="A5:D5"/>
    <mergeCell ref="E5:M5"/>
    <mergeCell ref="A7:M7"/>
    <mergeCell ref="A8:M8"/>
    <mergeCell ref="A26:G26"/>
    <mergeCell ref="A10:E10"/>
    <mergeCell ref="A18:E18"/>
    <mergeCell ref="A23:E23"/>
    <mergeCell ref="A16:G16"/>
    <mergeCell ref="A21:G21"/>
    <mergeCell ref="D30:E30"/>
    <mergeCell ref="F30:H30"/>
    <mergeCell ref="A28:C28"/>
    <mergeCell ref="A32:F32"/>
    <mergeCell ref="A33:E33"/>
    <mergeCell ref="F33:G33"/>
    <mergeCell ref="A27:M27"/>
    <mergeCell ref="D28:E28"/>
    <mergeCell ref="F28:H28"/>
    <mergeCell ref="D29:E29"/>
    <mergeCell ref="F29:H29"/>
    <mergeCell ref="A41:E41"/>
    <mergeCell ref="F41:G41"/>
    <mergeCell ref="A43:E43"/>
    <mergeCell ref="F43:G43"/>
    <mergeCell ref="A35:E35"/>
    <mergeCell ref="F35:G35"/>
    <mergeCell ref="A40:E40"/>
    <mergeCell ref="F40:G40"/>
    <mergeCell ref="A36:E36"/>
    <mergeCell ref="F36:G36"/>
    <mergeCell ref="A37:E37"/>
    <mergeCell ref="F37:G37"/>
    <mergeCell ref="A39:E39"/>
    <mergeCell ref="F39:G39"/>
    <mergeCell ref="A38:E38"/>
    <mergeCell ref="F38:G38"/>
    <mergeCell ref="A49:I49"/>
    <mergeCell ref="A50:I50"/>
    <mergeCell ref="A51:I51"/>
    <mergeCell ref="A52:I52"/>
    <mergeCell ref="A53:I53"/>
    <mergeCell ref="F44:G44"/>
    <mergeCell ref="F45:G45"/>
    <mergeCell ref="A44:E44"/>
    <mergeCell ref="A45:E45"/>
    <mergeCell ref="A42:E42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92D050"/>
    <pageSetUpPr fitToPage="1"/>
  </sheetPr>
  <dimension ref="A1:N56"/>
  <sheetViews>
    <sheetView topLeftCell="A22" zoomScaleNormal="100" workbookViewId="0">
      <selection activeCell="A51" sqref="A51:I51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31.570312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4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4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4" s="6" customFormat="1" ht="31.15" customHeight="1" thickBot="1" x14ac:dyDescent="0.25">
      <c r="A4" s="261" t="s">
        <v>5</v>
      </c>
      <c r="B4" s="262"/>
      <c r="C4" s="262"/>
      <c r="D4" s="263"/>
      <c r="E4" s="266" t="s">
        <v>116</v>
      </c>
      <c r="F4" s="266"/>
      <c r="G4" s="266"/>
      <c r="H4" s="266"/>
      <c r="I4" s="266"/>
      <c r="J4" s="266"/>
      <c r="K4" s="266"/>
      <c r="L4" s="266"/>
      <c r="M4" s="267"/>
    </row>
    <row r="5" spans="1:14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242" t="s">
        <v>59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4" s="6" customFormat="1" ht="54.7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4" s="7" customFormat="1" ht="14.25" customHeight="1" thickBot="1" x14ac:dyDescent="0.25">
      <c r="A9" s="97"/>
      <c r="B9" s="115"/>
      <c r="C9" s="116"/>
      <c r="D9" s="108"/>
      <c r="E9" s="109"/>
      <c r="F9" s="150"/>
      <c r="G9" s="102"/>
      <c r="H9" s="103"/>
      <c r="I9" s="103"/>
      <c r="J9" s="113"/>
      <c r="K9" s="113"/>
      <c r="L9" s="113"/>
      <c r="M9" s="113"/>
      <c r="N9" s="2"/>
    </row>
    <row r="10" spans="1:14" s="7" customFormat="1" ht="25.5" customHeight="1" thickBot="1" x14ac:dyDescent="0.25">
      <c r="A10" s="246" t="s">
        <v>244</v>
      </c>
      <c r="B10" s="247"/>
      <c r="C10" s="247"/>
      <c r="D10" s="247"/>
      <c r="E10" s="247"/>
      <c r="F10" s="91"/>
      <c r="G10" s="92"/>
      <c r="H10" s="93"/>
      <c r="I10" s="93"/>
      <c r="J10" s="94"/>
      <c r="K10" s="94"/>
      <c r="L10" s="94"/>
      <c r="M10" s="95"/>
      <c r="N10" s="2"/>
    </row>
    <row r="11" spans="1:14" s="7" customFormat="1" ht="90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70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2"/>
    </row>
    <row r="12" spans="1:14" s="7" customFormat="1" ht="39.75" customHeight="1" x14ac:dyDescent="0.2">
      <c r="A12" s="39" t="s">
        <v>23</v>
      </c>
      <c r="B12" s="37">
        <v>41694</v>
      </c>
      <c r="C12" s="66" t="s">
        <v>254</v>
      </c>
      <c r="D12" s="132" t="s">
        <v>253</v>
      </c>
      <c r="E12" s="55">
        <v>3600</v>
      </c>
      <c r="F12" s="75"/>
      <c r="G12" s="20"/>
      <c r="H12" s="77"/>
      <c r="I12" s="77"/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24</v>
      </c>
      <c r="B13" s="38">
        <v>2313</v>
      </c>
      <c r="C13" s="67" t="s">
        <v>231</v>
      </c>
      <c r="D13" s="132" t="s">
        <v>121</v>
      </c>
      <c r="E13" s="55">
        <v>128</v>
      </c>
      <c r="F13" s="169"/>
      <c r="G13" s="163"/>
      <c r="H13" s="77">
        <f t="shared" ref="H13:H19" si="0">SUM(E13*F13)</f>
        <v>0</v>
      </c>
      <c r="I13" s="77">
        <f t="shared" ref="I13:I19" si="1">H13+(H13*G13)</f>
        <v>0</v>
      </c>
      <c r="J13" s="166"/>
      <c r="K13" s="166"/>
      <c r="L13" s="167"/>
      <c r="M13" s="168"/>
      <c r="N13" s="2"/>
    </row>
    <row r="14" spans="1:14" s="7" customFormat="1" ht="24.75" customHeight="1" thickBot="1" x14ac:dyDescent="0.3">
      <c r="A14" s="243" t="s">
        <v>63</v>
      </c>
      <c r="B14" s="244"/>
      <c r="C14" s="244"/>
      <c r="D14" s="244"/>
      <c r="E14" s="244"/>
      <c r="F14" s="244"/>
      <c r="G14" s="245"/>
      <c r="H14" s="122">
        <f>SUM(H12:H13)</f>
        <v>0</v>
      </c>
      <c r="I14" s="123">
        <f>SUM(I12:I13)</f>
        <v>0</v>
      </c>
      <c r="J14" s="120"/>
      <c r="K14" s="121"/>
      <c r="L14" s="121"/>
      <c r="M14" s="121"/>
      <c r="N14" s="2"/>
    </row>
    <row r="15" spans="1:14" s="7" customFormat="1" ht="23.25" customHeight="1" thickBot="1" x14ac:dyDescent="0.25">
      <c r="A15" s="114"/>
      <c r="B15" s="106"/>
      <c r="C15" s="116"/>
      <c r="D15" s="124"/>
      <c r="E15" s="109"/>
      <c r="F15" s="117"/>
      <c r="G15" s="118"/>
      <c r="H15" s="119"/>
      <c r="I15" s="119"/>
      <c r="J15" s="113"/>
      <c r="K15" s="113"/>
      <c r="L15" s="113"/>
      <c r="M15" s="113"/>
      <c r="N15" s="2"/>
    </row>
    <row r="16" spans="1:14" s="7" customFormat="1" ht="24" customHeight="1" thickBot="1" x14ac:dyDescent="0.25">
      <c r="A16" s="246" t="s">
        <v>245</v>
      </c>
      <c r="B16" s="247"/>
      <c r="C16" s="247"/>
      <c r="D16" s="247"/>
      <c r="E16" s="247"/>
      <c r="F16" s="91"/>
      <c r="G16" s="92"/>
      <c r="H16" s="93"/>
      <c r="I16" s="93"/>
      <c r="J16" s="94"/>
      <c r="K16" s="94"/>
      <c r="L16" s="94"/>
      <c r="M16" s="95"/>
      <c r="N16" s="2"/>
    </row>
    <row r="17" spans="1:14" s="7" customFormat="1" ht="84" customHeight="1" x14ac:dyDescent="0.2">
      <c r="A17" s="34" t="s">
        <v>22</v>
      </c>
      <c r="B17" s="29" t="s">
        <v>40</v>
      </c>
      <c r="C17" s="29" t="s">
        <v>6</v>
      </c>
      <c r="D17" s="27" t="s">
        <v>125</v>
      </c>
      <c r="E17" s="28" t="s">
        <v>70</v>
      </c>
      <c r="F17" s="29" t="s">
        <v>37</v>
      </c>
      <c r="G17" s="30" t="s">
        <v>38</v>
      </c>
      <c r="H17" s="29" t="s">
        <v>67</v>
      </c>
      <c r="I17" s="29" t="s">
        <v>68</v>
      </c>
      <c r="J17" s="29" t="s">
        <v>39</v>
      </c>
      <c r="K17" s="31" t="s">
        <v>95</v>
      </c>
      <c r="L17" s="31" t="s">
        <v>21</v>
      </c>
      <c r="M17" s="32" t="s">
        <v>0</v>
      </c>
      <c r="N17" s="2"/>
    </row>
    <row r="18" spans="1:14" s="7" customFormat="1" ht="67.5" customHeight="1" x14ac:dyDescent="0.2">
      <c r="A18" s="39" t="s">
        <v>25</v>
      </c>
      <c r="B18" s="16">
        <v>1010</v>
      </c>
      <c r="C18" s="66" t="s">
        <v>232</v>
      </c>
      <c r="D18" s="132" t="s">
        <v>121</v>
      </c>
      <c r="E18" s="56">
        <v>49000</v>
      </c>
      <c r="F18" s="75"/>
      <c r="G18" s="20"/>
      <c r="H18" s="77">
        <f t="shared" si="0"/>
        <v>0</v>
      </c>
      <c r="I18" s="77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26</v>
      </c>
      <c r="B19" s="1">
        <v>2316</v>
      </c>
      <c r="C19" s="67" t="s">
        <v>233</v>
      </c>
      <c r="D19" s="132" t="s">
        <v>122</v>
      </c>
      <c r="E19" s="55">
        <v>7000</v>
      </c>
      <c r="F19" s="75"/>
      <c r="G19" s="20"/>
      <c r="H19" s="77">
        <f t="shared" si="0"/>
        <v>0</v>
      </c>
      <c r="I19" s="77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243" t="s">
        <v>63</v>
      </c>
      <c r="B20" s="244"/>
      <c r="C20" s="244"/>
      <c r="D20" s="244"/>
      <c r="E20" s="244"/>
      <c r="F20" s="244"/>
      <c r="G20" s="245"/>
      <c r="H20" s="129">
        <f>SUM(H18:H19)</f>
        <v>0</v>
      </c>
      <c r="I20" s="123">
        <f>SUM(I18:I19)</f>
        <v>0</v>
      </c>
      <c r="J20" s="69"/>
      <c r="K20" s="70"/>
      <c r="L20" s="70"/>
      <c r="M20" s="70"/>
    </row>
    <row r="21" spans="1:14" s="6" customFormat="1" ht="25.9" customHeight="1" thickBot="1" x14ac:dyDescent="0.3">
      <c r="A21" s="128"/>
      <c r="B21" s="128"/>
      <c r="C21" s="128"/>
      <c r="D21" s="128"/>
      <c r="E21" s="128"/>
      <c r="F21" s="128"/>
      <c r="G21" s="128"/>
      <c r="H21" s="126"/>
      <c r="I21" s="127"/>
      <c r="J21" s="3"/>
      <c r="K21" s="3"/>
      <c r="L21" s="3"/>
      <c r="M21" s="3"/>
    </row>
    <row r="22" spans="1:14" s="7" customFormat="1" ht="29.25" customHeight="1" thickBot="1" x14ac:dyDescent="0.25">
      <c r="A22" s="246" t="s">
        <v>246</v>
      </c>
      <c r="B22" s="247"/>
      <c r="C22" s="247"/>
      <c r="D22" s="247"/>
      <c r="E22" s="247"/>
      <c r="F22" s="91"/>
      <c r="G22" s="92"/>
      <c r="H22" s="93"/>
      <c r="I22" s="93"/>
      <c r="J22" s="94"/>
      <c r="K22" s="94"/>
      <c r="L22" s="94"/>
      <c r="M22" s="95"/>
      <c r="N22" s="2"/>
    </row>
    <row r="23" spans="1:14" s="7" customFormat="1" ht="84" customHeight="1" x14ac:dyDescent="0.2">
      <c r="A23" s="34" t="s">
        <v>22</v>
      </c>
      <c r="B23" s="29" t="s">
        <v>40</v>
      </c>
      <c r="C23" s="29" t="s">
        <v>6</v>
      </c>
      <c r="D23" s="27" t="s">
        <v>125</v>
      </c>
      <c r="E23" s="28" t="s">
        <v>70</v>
      </c>
      <c r="F23" s="29" t="s">
        <v>37</v>
      </c>
      <c r="G23" s="30" t="s">
        <v>38</v>
      </c>
      <c r="H23" s="29" t="s">
        <v>67</v>
      </c>
      <c r="I23" s="29" t="s">
        <v>68</v>
      </c>
      <c r="J23" s="29" t="s">
        <v>39</v>
      </c>
      <c r="K23" s="31" t="s">
        <v>95</v>
      </c>
      <c r="L23" s="31" t="s">
        <v>21</v>
      </c>
      <c r="M23" s="32" t="s">
        <v>0</v>
      </c>
      <c r="N23" s="2"/>
    </row>
    <row r="24" spans="1:14" s="7" customFormat="1" ht="40.5" customHeight="1" x14ac:dyDescent="0.2">
      <c r="A24" s="40" t="s">
        <v>27</v>
      </c>
      <c r="B24" s="41">
        <v>34619.383159999998</v>
      </c>
      <c r="C24" s="42" t="s">
        <v>234</v>
      </c>
      <c r="D24" s="43" t="s">
        <v>121</v>
      </c>
      <c r="E24" s="56">
        <v>1300</v>
      </c>
      <c r="F24" s="73"/>
      <c r="G24" s="20"/>
      <c r="H24" s="77">
        <f>SUM(E24*F24)</f>
        <v>0</v>
      </c>
      <c r="I24" s="77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28</v>
      </c>
      <c r="B25" s="41">
        <v>1006</v>
      </c>
      <c r="C25" s="42" t="s">
        <v>235</v>
      </c>
      <c r="D25" s="44" t="s">
        <v>121</v>
      </c>
      <c r="E25" s="55">
        <v>9600</v>
      </c>
      <c r="F25" s="74"/>
      <c r="G25" s="20"/>
      <c r="H25" s="77">
        <f>SUM(E25*F25)</f>
        <v>0</v>
      </c>
      <c r="I25" s="77">
        <f>H25+(H25*G25)</f>
        <v>0</v>
      </c>
      <c r="J25" s="22"/>
      <c r="K25" s="22"/>
      <c r="L25" s="35"/>
      <c r="M25" s="23"/>
      <c r="N25" s="2"/>
    </row>
    <row r="26" spans="1:14" s="7" customFormat="1" ht="40.5" customHeight="1" x14ac:dyDescent="0.2">
      <c r="A26" s="39" t="s">
        <v>29</v>
      </c>
      <c r="B26" s="151">
        <v>1008</v>
      </c>
      <c r="C26" s="152" t="s">
        <v>236</v>
      </c>
      <c r="D26" s="153" t="s">
        <v>121</v>
      </c>
      <c r="E26" s="134">
        <v>4250</v>
      </c>
      <c r="F26" s="154"/>
      <c r="G26" s="155"/>
      <c r="H26" s="156">
        <f>SUM(E26*F26)</f>
        <v>0</v>
      </c>
      <c r="I26" s="156">
        <f>H26+(H26*G26)</f>
        <v>0</v>
      </c>
      <c r="J26" s="157"/>
      <c r="K26" s="157"/>
      <c r="L26" s="158"/>
      <c r="M26" s="159"/>
      <c r="N26" s="2"/>
    </row>
    <row r="27" spans="1:14" s="6" customFormat="1" ht="25.9" customHeight="1" thickBot="1" x14ac:dyDescent="0.3">
      <c r="A27" s="270" t="s">
        <v>63</v>
      </c>
      <c r="B27" s="271"/>
      <c r="C27" s="271"/>
      <c r="D27" s="271"/>
      <c r="E27" s="271"/>
      <c r="F27" s="271"/>
      <c r="G27" s="272"/>
      <c r="H27" s="160">
        <f>SUM(H24:H26)</f>
        <v>0</v>
      </c>
      <c r="I27" s="161">
        <f>SUM(I24:I26)</f>
        <v>0</v>
      </c>
      <c r="J27" s="162"/>
      <c r="K27" s="3"/>
      <c r="L27" s="3"/>
      <c r="M27" s="3"/>
    </row>
    <row r="28" spans="1:14" s="6" customFormat="1" ht="20.25" customHeight="1" thickBot="1" x14ac:dyDescent="0.3">
      <c r="A28" s="130"/>
      <c r="B28" s="130"/>
      <c r="C28" s="130"/>
      <c r="D28" s="130"/>
      <c r="E28" s="130"/>
      <c r="F28" s="130"/>
      <c r="G28" s="130"/>
      <c r="H28" s="131"/>
      <c r="I28" s="127"/>
      <c r="J28" s="3"/>
      <c r="K28" s="3"/>
      <c r="L28" s="3"/>
      <c r="M28" s="3"/>
    </row>
    <row r="29" spans="1:14" ht="30" customHeight="1" thickBot="1" x14ac:dyDescent="0.3">
      <c r="A29" s="251" t="s">
        <v>77</v>
      </c>
      <c r="B29" s="252"/>
      <c r="C29" s="253"/>
      <c r="D29" s="222" t="s">
        <v>17</v>
      </c>
      <c r="E29" s="223"/>
      <c r="F29" s="224">
        <f>H14+H20+H27</f>
        <v>0</v>
      </c>
      <c r="G29" s="225"/>
      <c r="H29" s="226"/>
    </row>
    <row r="30" spans="1:14" ht="30" customHeight="1" thickBot="1" x14ac:dyDescent="0.3">
      <c r="A30" s="13"/>
      <c r="B30" s="13"/>
      <c r="C30" s="13"/>
      <c r="D30" s="227" t="s">
        <v>19</v>
      </c>
      <c r="E30" s="228"/>
      <c r="F30" s="229">
        <f>F31-F29</f>
        <v>0</v>
      </c>
      <c r="G30" s="230"/>
      <c r="H30" s="231"/>
    </row>
    <row r="31" spans="1:14" ht="30" customHeight="1" thickBot="1" x14ac:dyDescent="0.3">
      <c r="A31" s="11"/>
      <c r="B31" s="11"/>
      <c r="C31" s="11"/>
      <c r="D31" s="248" t="s">
        <v>18</v>
      </c>
      <c r="E31" s="249"/>
      <c r="F31" s="250">
        <f>I14+I20+I27</f>
        <v>0</v>
      </c>
      <c r="G31" s="230"/>
      <c r="H31" s="231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254" t="s">
        <v>11</v>
      </c>
      <c r="B33" s="254"/>
      <c r="C33" s="254"/>
      <c r="D33" s="254"/>
      <c r="E33" s="254"/>
      <c r="F33" s="254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216" t="s">
        <v>117</v>
      </c>
      <c r="B34" s="217"/>
      <c r="C34" s="217"/>
      <c r="D34" s="217"/>
      <c r="E34" s="281"/>
      <c r="F34" s="282" t="s">
        <v>9</v>
      </c>
      <c r="G34" s="283"/>
    </row>
    <row r="35" spans="1:13" s="9" customFormat="1" ht="35.25" customHeight="1" x14ac:dyDescent="0.25">
      <c r="A35" s="232" t="s">
        <v>45</v>
      </c>
      <c r="B35" s="233"/>
      <c r="C35" s="233"/>
      <c r="D35" s="234"/>
      <c r="E35" s="234"/>
      <c r="F35" s="279"/>
      <c r="G35" s="280"/>
    </row>
    <row r="36" spans="1:13" s="9" customFormat="1" ht="65.25" customHeight="1" x14ac:dyDescent="0.25">
      <c r="A36" s="207" t="s">
        <v>12</v>
      </c>
      <c r="B36" s="208"/>
      <c r="C36" s="208"/>
      <c r="D36" s="209"/>
      <c r="E36" s="209"/>
      <c r="F36" s="268"/>
      <c r="G36" s="269"/>
    </row>
    <row r="37" spans="1:13" s="9" customFormat="1" ht="30" customHeight="1" x14ac:dyDescent="0.25">
      <c r="A37" s="204" t="s">
        <v>7</v>
      </c>
      <c r="B37" s="205"/>
      <c r="C37" s="205"/>
      <c r="D37" s="205"/>
      <c r="E37" s="205"/>
      <c r="F37" s="268"/>
      <c r="G37" s="269"/>
    </row>
    <row r="38" spans="1:13" s="9" customFormat="1" ht="25.15" customHeight="1" x14ac:dyDescent="0.25">
      <c r="A38" s="194" t="s">
        <v>8</v>
      </c>
      <c r="B38" s="195"/>
      <c r="C38" s="195"/>
      <c r="D38" s="195"/>
      <c r="E38" s="195"/>
      <c r="F38" s="268"/>
      <c r="G38" s="269"/>
      <c r="I38" s="15"/>
    </row>
    <row r="39" spans="1:13" s="9" customFormat="1" ht="25.15" customHeight="1" x14ac:dyDescent="0.25">
      <c r="A39" s="194" t="s">
        <v>247</v>
      </c>
      <c r="B39" s="195"/>
      <c r="C39" s="195"/>
      <c r="D39" s="195"/>
      <c r="E39" s="196"/>
      <c r="F39" s="190"/>
      <c r="G39" s="191"/>
      <c r="I39" s="15"/>
    </row>
    <row r="40" spans="1:13" s="9" customFormat="1" ht="25.15" customHeight="1" x14ac:dyDescent="0.25">
      <c r="A40" s="194" t="s">
        <v>62</v>
      </c>
      <c r="B40" s="195"/>
      <c r="C40" s="195"/>
      <c r="D40" s="195"/>
      <c r="E40" s="196"/>
      <c r="F40" s="190"/>
      <c r="G40" s="191"/>
      <c r="I40" s="15"/>
    </row>
    <row r="41" spans="1:13" s="9" customFormat="1" ht="25.15" customHeight="1" x14ac:dyDescent="0.25">
      <c r="A41" s="212" t="s">
        <v>126</v>
      </c>
      <c r="B41" s="213"/>
      <c r="C41" s="213"/>
      <c r="D41" s="214"/>
      <c r="E41" s="215"/>
      <c r="F41" s="268"/>
      <c r="G41" s="269"/>
      <c r="I41" s="15"/>
    </row>
    <row r="42" spans="1:13" s="9" customFormat="1" ht="25.5" customHeight="1" x14ac:dyDescent="0.25">
      <c r="A42" s="204" t="s">
        <v>132</v>
      </c>
      <c r="B42" s="205"/>
      <c r="C42" s="205"/>
      <c r="D42" s="205"/>
      <c r="E42" s="206"/>
      <c r="F42" s="190"/>
      <c r="G42" s="191"/>
      <c r="I42" s="15"/>
    </row>
    <row r="43" spans="1:13" s="9" customFormat="1" ht="25.15" customHeight="1" x14ac:dyDescent="0.25">
      <c r="A43" s="194" t="s">
        <v>133</v>
      </c>
      <c r="B43" s="195"/>
      <c r="C43" s="195"/>
      <c r="D43" s="195"/>
      <c r="E43" s="196"/>
      <c r="F43" s="190"/>
      <c r="G43" s="191"/>
      <c r="I43" s="15"/>
    </row>
    <row r="44" spans="1:13" s="9" customFormat="1" ht="25.15" customHeight="1" x14ac:dyDescent="0.25">
      <c r="A44" s="194" t="s">
        <v>134</v>
      </c>
      <c r="B44" s="195"/>
      <c r="C44" s="195"/>
      <c r="D44" s="195"/>
      <c r="E44" s="196"/>
      <c r="F44" s="190"/>
      <c r="G44" s="191"/>
      <c r="I44" s="15"/>
    </row>
    <row r="45" spans="1:13" s="9" customFormat="1" ht="25.15" customHeight="1" x14ac:dyDescent="0.25">
      <c r="A45" s="194" t="s">
        <v>135</v>
      </c>
      <c r="B45" s="195"/>
      <c r="C45" s="195"/>
      <c r="D45" s="195"/>
      <c r="E45" s="196"/>
      <c r="F45" s="190"/>
      <c r="G45" s="191"/>
      <c r="I45" s="15"/>
    </row>
    <row r="46" spans="1:13" s="9" customFormat="1" ht="27.75" customHeight="1" x14ac:dyDescent="0.25">
      <c r="A46" s="204" t="s">
        <v>216</v>
      </c>
      <c r="B46" s="205"/>
      <c r="C46" s="205"/>
      <c r="D46" s="205"/>
      <c r="E46" s="206"/>
      <c r="F46" s="190"/>
      <c r="G46" s="191"/>
      <c r="I46" s="15"/>
    </row>
    <row r="47" spans="1:13" s="9" customFormat="1" ht="30" customHeight="1" thickBot="1" x14ac:dyDescent="0.3">
      <c r="A47" s="273" t="s">
        <v>131</v>
      </c>
      <c r="B47" s="274"/>
      <c r="C47" s="274"/>
      <c r="D47" s="275"/>
      <c r="E47" s="276"/>
      <c r="F47" s="277"/>
      <c r="G47" s="278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13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200" t="s">
        <v>291</v>
      </c>
      <c r="B51" s="200"/>
      <c r="C51" s="200"/>
      <c r="D51" s="200"/>
      <c r="E51" s="200"/>
      <c r="F51" s="200"/>
      <c r="G51" s="200"/>
      <c r="H51" s="200"/>
      <c r="I51" s="200"/>
    </row>
    <row r="52" spans="1:9" x14ac:dyDescent="0.2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ht="28.5" customHeight="1" x14ac:dyDescent="0.2">
      <c r="A53" s="201" t="s">
        <v>14</v>
      </c>
      <c r="B53" s="201"/>
      <c r="C53" s="201"/>
      <c r="D53" s="201"/>
      <c r="E53" s="201"/>
      <c r="F53" s="201"/>
      <c r="G53" s="201"/>
      <c r="H53" s="201"/>
      <c r="I53" s="201"/>
    </row>
    <row r="54" spans="1:9" x14ac:dyDescent="0.2">
      <c r="A54" s="202" t="s">
        <v>16</v>
      </c>
      <c r="B54" s="202"/>
      <c r="C54" s="202"/>
      <c r="D54" s="202"/>
      <c r="E54" s="202"/>
      <c r="F54" s="202"/>
      <c r="G54" s="202"/>
      <c r="H54" s="202"/>
      <c r="I54" s="202"/>
    </row>
    <row r="55" spans="1:9" ht="19.5" customHeight="1" x14ac:dyDescent="0.2">
      <c r="A55" s="203" t="s">
        <v>15</v>
      </c>
      <c r="B55" s="203"/>
      <c r="C55" s="203"/>
      <c r="D55" s="203"/>
      <c r="E55" s="203"/>
      <c r="F55" s="203"/>
      <c r="G55" s="203"/>
      <c r="H55" s="203"/>
      <c r="I55" s="203"/>
    </row>
    <row r="56" spans="1:9" x14ac:dyDescent="0.2">
      <c r="A56" s="84"/>
      <c r="B56" s="84"/>
      <c r="C56" s="84"/>
      <c r="D56" s="84"/>
      <c r="E56" s="84"/>
      <c r="F56" s="84"/>
      <c r="G56" s="84"/>
      <c r="H56" s="84"/>
      <c r="I56" s="84"/>
    </row>
  </sheetData>
  <mergeCells count="57"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  <mergeCell ref="A35:E35"/>
    <mergeCell ref="F35:G35"/>
    <mergeCell ref="F37:G37"/>
    <mergeCell ref="A38:E38"/>
    <mergeCell ref="F38:G38"/>
    <mergeCell ref="A36:E36"/>
    <mergeCell ref="F36:G3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22:E22"/>
    <mergeCell ref="A27:G27"/>
    <mergeCell ref="A10:E10"/>
    <mergeCell ref="A14:G14"/>
    <mergeCell ref="A16:E16"/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5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92D050"/>
    <pageSetUpPr fitToPage="1"/>
  </sheetPr>
  <dimension ref="A1:O45"/>
  <sheetViews>
    <sheetView topLeftCell="A16" zoomScaleNormal="100" workbookViewId="0">
      <selection activeCell="A41" sqref="A41:I41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  <col min="14" max="14" width="25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114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4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46" t="s">
        <v>146</v>
      </c>
      <c r="B10" s="247"/>
      <c r="C10" s="247"/>
      <c r="D10" s="247"/>
      <c r="E10" s="247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22</v>
      </c>
      <c r="B11" s="29" t="s">
        <v>40</v>
      </c>
      <c r="C11" s="29" t="s">
        <v>6</v>
      </c>
      <c r="D11" s="27" t="s">
        <v>136</v>
      </c>
      <c r="E11" s="28" t="s">
        <v>70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5" s="7" customFormat="1" ht="66" customHeight="1" thickBot="1" x14ac:dyDescent="0.25">
      <c r="A12" s="39" t="s">
        <v>23</v>
      </c>
      <c r="B12" s="37">
        <v>38317</v>
      </c>
      <c r="C12" s="152" t="s">
        <v>256</v>
      </c>
      <c r="D12" s="26" t="s">
        <v>137</v>
      </c>
      <c r="E12" s="58">
        <v>1870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3" t="s">
        <v>63</v>
      </c>
      <c r="B13" s="244"/>
      <c r="C13" s="244"/>
      <c r="D13" s="244"/>
      <c r="E13" s="244"/>
      <c r="F13" s="244"/>
      <c r="G13" s="245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46" t="s">
        <v>147</v>
      </c>
      <c r="B15" s="247"/>
      <c r="C15" s="247"/>
      <c r="D15" s="247"/>
      <c r="E15" s="247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22</v>
      </c>
      <c r="B16" s="29" t="s">
        <v>40</v>
      </c>
      <c r="C16" s="29" t="s">
        <v>6</v>
      </c>
      <c r="D16" s="27" t="s">
        <v>136</v>
      </c>
      <c r="E16" s="28" t="s">
        <v>70</v>
      </c>
      <c r="F16" s="29" t="s">
        <v>37</v>
      </c>
      <c r="G16" s="30" t="s">
        <v>38</v>
      </c>
      <c r="H16" s="29" t="s">
        <v>67</v>
      </c>
      <c r="I16" s="29" t="s">
        <v>68</v>
      </c>
      <c r="J16" s="29" t="s">
        <v>39</v>
      </c>
      <c r="K16" s="31" t="s">
        <v>95</v>
      </c>
      <c r="L16" s="31" t="s">
        <v>21</v>
      </c>
      <c r="M16" s="32" t="s">
        <v>0</v>
      </c>
      <c r="N16" s="3"/>
    </row>
    <row r="17" spans="1:14" s="7" customFormat="1" ht="69" customHeight="1" thickBot="1" x14ac:dyDescent="0.25">
      <c r="A17" s="39" t="s">
        <v>24</v>
      </c>
      <c r="B17" s="48">
        <v>38318</v>
      </c>
      <c r="C17" s="49" t="s">
        <v>284</v>
      </c>
      <c r="D17" s="26" t="s">
        <v>253</v>
      </c>
      <c r="E17" s="134">
        <v>34600</v>
      </c>
      <c r="F17" s="138"/>
      <c r="G17" s="20"/>
      <c r="H17" s="77">
        <f t="shared" ref="H17" si="2">SUM(E17*F17)</f>
        <v>0</v>
      </c>
      <c r="I17" s="77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243" t="s">
        <v>63</v>
      </c>
      <c r="B18" s="244"/>
      <c r="C18" s="244"/>
      <c r="D18" s="244"/>
      <c r="E18" s="244"/>
      <c r="F18" s="244"/>
      <c r="G18" s="245"/>
      <c r="H18" s="122">
        <f>SUM(H17:H17)</f>
        <v>0</v>
      </c>
      <c r="I18" s="123">
        <f>SUM(I17:I17)</f>
        <v>0</v>
      </c>
      <c r="J18" s="69"/>
      <c r="K18" s="70"/>
      <c r="L18" s="70"/>
      <c r="M18" s="70"/>
    </row>
    <row r="19" spans="1:14" s="6" customFormat="1" ht="28.5" customHeight="1" thickBot="1" x14ac:dyDescent="0.25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</row>
    <row r="20" spans="1:14" ht="30" customHeight="1" thickBot="1" x14ac:dyDescent="0.3">
      <c r="A20" s="297" t="s">
        <v>78</v>
      </c>
      <c r="B20" s="298"/>
      <c r="C20" s="299"/>
      <c r="D20" s="287" t="s">
        <v>17</v>
      </c>
      <c r="E20" s="288"/>
      <c r="F20" s="289">
        <f>H13+H18</f>
        <v>0</v>
      </c>
      <c r="G20" s="290"/>
      <c r="H20" s="291"/>
    </row>
    <row r="21" spans="1:14" ht="30" customHeight="1" thickBot="1" x14ac:dyDescent="0.3">
      <c r="A21" s="13"/>
      <c r="B21" s="13"/>
      <c r="C21" s="13"/>
      <c r="D21" s="292" t="s">
        <v>19</v>
      </c>
      <c r="E21" s="293"/>
      <c r="F21" s="294">
        <f>F22-F20</f>
        <v>0</v>
      </c>
      <c r="G21" s="295"/>
      <c r="H21" s="296"/>
    </row>
    <row r="22" spans="1:14" ht="30" customHeight="1" thickBot="1" x14ac:dyDescent="0.3">
      <c r="A22" s="11"/>
      <c r="B22" s="11"/>
      <c r="C22" s="11"/>
      <c r="D22" s="284" t="s">
        <v>18</v>
      </c>
      <c r="E22" s="285"/>
      <c r="F22" s="250">
        <f>I13+I18</f>
        <v>0</v>
      </c>
      <c r="G22" s="230"/>
      <c r="H22" s="231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54" t="s">
        <v>11</v>
      </c>
      <c r="B24" s="254"/>
      <c r="C24" s="254"/>
      <c r="D24" s="254"/>
      <c r="E24" s="254"/>
      <c r="F24" s="255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216" t="s">
        <v>139</v>
      </c>
      <c r="B25" s="217"/>
      <c r="C25" s="217"/>
      <c r="D25" s="217"/>
      <c r="E25" s="217"/>
      <c r="F25" s="218" t="s">
        <v>9</v>
      </c>
      <c r="G25" s="219"/>
    </row>
    <row r="26" spans="1:14" s="9" customFormat="1" ht="33" customHeight="1" x14ac:dyDescent="0.25">
      <c r="A26" s="232" t="s">
        <v>45</v>
      </c>
      <c r="B26" s="233"/>
      <c r="C26" s="233"/>
      <c r="D26" s="234"/>
      <c r="E26" s="234"/>
      <c r="F26" s="235"/>
      <c r="G26" s="236"/>
    </row>
    <row r="27" spans="1:14" s="9" customFormat="1" ht="57" customHeight="1" x14ac:dyDescent="0.25">
      <c r="A27" s="207" t="s">
        <v>12</v>
      </c>
      <c r="B27" s="208"/>
      <c r="C27" s="208"/>
      <c r="D27" s="209"/>
      <c r="E27" s="209"/>
      <c r="F27" s="210"/>
      <c r="G27" s="211"/>
    </row>
    <row r="28" spans="1:14" s="9" customFormat="1" ht="25.15" customHeight="1" x14ac:dyDescent="0.25">
      <c r="A28" s="204" t="s">
        <v>7</v>
      </c>
      <c r="B28" s="205"/>
      <c r="C28" s="205"/>
      <c r="D28" s="205"/>
      <c r="E28" s="205"/>
      <c r="F28" s="210"/>
      <c r="G28" s="211"/>
    </row>
    <row r="29" spans="1:14" s="9" customFormat="1" ht="25.15" customHeight="1" x14ac:dyDescent="0.25">
      <c r="A29" s="194" t="s">
        <v>8</v>
      </c>
      <c r="B29" s="195"/>
      <c r="C29" s="195"/>
      <c r="D29" s="195"/>
      <c r="E29" s="195"/>
      <c r="F29" s="210"/>
      <c r="G29" s="211"/>
    </row>
    <row r="30" spans="1:14" s="9" customFormat="1" ht="25.15" customHeight="1" x14ac:dyDescent="0.25">
      <c r="A30" s="194" t="s">
        <v>247</v>
      </c>
      <c r="B30" s="195"/>
      <c r="C30" s="195"/>
      <c r="D30" s="195"/>
      <c r="E30" s="196"/>
      <c r="F30" s="190"/>
      <c r="G30" s="191"/>
    </row>
    <row r="31" spans="1:14" s="9" customFormat="1" ht="25.15" customHeight="1" x14ac:dyDescent="0.25">
      <c r="A31" s="212" t="s">
        <v>53</v>
      </c>
      <c r="B31" s="213"/>
      <c r="C31" s="213"/>
      <c r="D31" s="214"/>
      <c r="E31" s="215"/>
      <c r="F31" s="210"/>
      <c r="G31" s="211"/>
    </row>
    <row r="32" spans="1:14" s="9" customFormat="1" ht="25.15" customHeight="1" x14ac:dyDescent="0.25">
      <c r="A32" s="212" t="s">
        <v>44</v>
      </c>
      <c r="B32" s="213"/>
      <c r="C32" s="213"/>
      <c r="D32" s="214"/>
      <c r="E32" s="215"/>
      <c r="F32" s="210"/>
      <c r="G32" s="211"/>
    </row>
    <row r="33" spans="1:9" s="9" customFormat="1" ht="25.15" customHeight="1" x14ac:dyDescent="0.25">
      <c r="A33" s="194" t="s">
        <v>10</v>
      </c>
      <c r="B33" s="195"/>
      <c r="C33" s="195"/>
      <c r="D33" s="195"/>
      <c r="E33" s="195"/>
      <c r="F33" s="301"/>
      <c r="G33" s="302"/>
    </row>
    <row r="34" spans="1:9" s="9" customFormat="1" ht="25.15" customHeight="1" x14ac:dyDescent="0.25">
      <c r="A34" s="194" t="s">
        <v>52</v>
      </c>
      <c r="B34" s="195"/>
      <c r="C34" s="195"/>
      <c r="D34" s="195"/>
      <c r="E34" s="196"/>
      <c r="F34" s="190"/>
      <c r="G34" s="191"/>
    </row>
    <row r="35" spans="1:9" s="9" customFormat="1" ht="25.15" customHeight="1" x14ac:dyDescent="0.25">
      <c r="A35" s="305" t="s">
        <v>138</v>
      </c>
      <c r="B35" s="306"/>
      <c r="C35" s="306"/>
      <c r="D35" s="306"/>
      <c r="E35" s="307"/>
      <c r="F35" s="190"/>
      <c r="G35" s="191"/>
    </row>
    <row r="36" spans="1:9" s="9" customFormat="1" ht="25.15" customHeight="1" x14ac:dyDescent="0.25">
      <c r="A36" s="194" t="s">
        <v>46</v>
      </c>
      <c r="B36" s="195"/>
      <c r="C36" s="195"/>
      <c r="D36" s="195"/>
      <c r="E36" s="196"/>
      <c r="F36" s="190"/>
      <c r="G36" s="191"/>
    </row>
    <row r="37" spans="1:9" s="9" customFormat="1" ht="25.15" customHeight="1" x14ac:dyDescent="0.25">
      <c r="A37" s="194" t="s">
        <v>47</v>
      </c>
      <c r="B37" s="195"/>
      <c r="C37" s="195"/>
      <c r="D37" s="195"/>
      <c r="E37" s="196"/>
      <c r="F37" s="190"/>
      <c r="G37" s="191"/>
    </row>
    <row r="38" spans="1:9" s="9" customFormat="1" ht="25.15" customHeight="1" thickBot="1" x14ac:dyDescent="0.3">
      <c r="A38" s="197" t="s">
        <v>48</v>
      </c>
      <c r="B38" s="198"/>
      <c r="C38" s="198"/>
      <c r="D38" s="198"/>
      <c r="E38" s="199"/>
      <c r="F38" s="303"/>
      <c r="G38" s="304"/>
    </row>
    <row r="39" spans="1:9" ht="24" customHeight="1" x14ac:dyDescent="0.2">
      <c r="A39" s="300" t="s">
        <v>13</v>
      </c>
      <c r="B39" s="300"/>
      <c r="C39" s="300"/>
      <c r="D39" s="300"/>
      <c r="E39" s="300"/>
      <c r="F39" s="300"/>
      <c r="G39" s="300"/>
    </row>
    <row r="41" spans="1:9" x14ac:dyDescent="0.2">
      <c r="A41" s="200" t="s">
        <v>291</v>
      </c>
      <c r="B41" s="200"/>
      <c r="C41" s="200"/>
      <c r="D41" s="200"/>
      <c r="E41" s="200"/>
      <c r="F41" s="200"/>
      <c r="G41" s="200"/>
      <c r="H41" s="200"/>
      <c r="I41" s="200"/>
    </row>
    <row r="42" spans="1:9" x14ac:dyDescent="0.2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 ht="29.25" customHeight="1" x14ac:dyDescent="0.2">
      <c r="A43" s="201" t="s">
        <v>14</v>
      </c>
      <c r="B43" s="201"/>
      <c r="C43" s="201"/>
      <c r="D43" s="201"/>
      <c r="E43" s="201"/>
      <c r="F43" s="201"/>
      <c r="G43" s="201"/>
      <c r="H43" s="201"/>
      <c r="I43" s="201"/>
    </row>
    <row r="44" spans="1:9" x14ac:dyDescent="0.2">
      <c r="A44" s="202" t="s">
        <v>41</v>
      </c>
      <c r="B44" s="202"/>
      <c r="C44" s="202"/>
      <c r="D44" s="202"/>
      <c r="E44" s="202"/>
      <c r="F44" s="202"/>
      <c r="G44" s="202"/>
      <c r="H44" s="202"/>
      <c r="I44" s="202"/>
    </row>
    <row r="45" spans="1:9" ht="17.25" customHeight="1" x14ac:dyDescent="0.2">
      <c r="A45" s="203" t="s">
        <v>15</v>
      </c>
      <c r="B45" s="203"/>
      <c r="C45" s="203"/>
      <c r="D45" s="203"/>
      <c r="E45" s="203"/>
      <c r="F45" s="203"/>
      <c r="G45" s="203"/>
      <c r="H45" s="203"/>
      <c r="I45" s="203"/>
    </row>
  </sheetData>
  <mergeCells count="57">
    <mergeCell ref="A41:I41"/>
    <mergeCell ref="A42:I42"/>
    <mergeCell ref="A43:I43"/>
    <mergeCell ref="A44:I44"/>
    <mergeCell ref="A45:I45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H1:M1"/>
    <mergeCell ref="A2:M2"/>
    <mergeCell ref="A3:D3"/>
    <mergeCell ref="E3:M3"/>
    <mergeCell ref="A5:D5"/>
    <mergeCell ref="E5:M5"/>
    <mergeCell ref="A4:D4"/>
    <mergeCell ref="E4:M4"/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92D050"/>
    <pageSetUpPr fitToPage="1"/>
  </sheetPr>
  <dimension ref="A1:O50"/>
  <sheetViews>
    <sheetView topLeftCell="A28" zoomScaleNormal="100" workbookViewId="0">
      <selection activeCell="A46" sqref="A46:I46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7.855468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79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4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46" t="s">
        <v>148</v>
      </c>
      <c r="B10" s="247"/>
      <c r="C10" s="247"/>
      <c r="D10" s="247"/>
      <c r="E10" s="247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4.5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66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40" t="s">
        <v>23</v>
      </c>
      <c r="B12" s="41">
        <v>2299</v>
      </c>
      <c r="C12" s="42" t="s">
        <v>241</v>
      </c>
      <c r="D12" s="18" t="s">
        <v>121</v>
      </c>
      <c r="E12" s="59">
        <v>1250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24</v>
      </c>
      <c r="B13" s="37">
        <v>1965</v>
      </c>
      <c r="C13" s="38" t="s">
        <v>230</v>
      </c>
      <c r="D13" s="18" t="s">
        <v>121</v>
      </c>
      <c r="E13" s="58">
        <v>25000</v>
      </c>
      <c r="F13" s="74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25</v>
      </c>
      <c r="B14" s="37">
        <v>2298</v>
      </c>
      <c r="C14" s="38" t="s">
        <v>239</v>
      </c>
      <c r="D14" s="18" t="s">
        <v>121</v>
      </c>
      <c r="E14" s="58">
        <v>5600</v>
      </c>
      <c r="F14" s="136"/>
      <c r="G14" s="20"/>
      <c r="H14" s="77">
        <f>SUM(E14*F14)</f>
        <v>0</v>
      </c>
      <c r="I14" s="77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thickBot="1" x14ac:dyDescent="0.25">
      <c r="A15" s="40" t="s">
        <v>26</v>
      </c>
      <c r="B15" s="37">
        <v>2297</v>
      </c>
      <c r="C15" s="38" t="s">
        <v>240</v>
      </c>
      <c r="D15" s="18" t="s">
        <v>121</v>
      </c>
      <c r="E15" s="58">
        <v>23700</v>
      </c>
      <c r="F15" s="136"/>
      <c r="G15" s="20"/>
      <c r="H15" s="77">
        <f t="shared" ref="H15" si="0">SUM(E15*F15)</f>
        <v>0</v>
      </c>
      <c r="I15" s="77">
        <f t="shared" ref="I15" si="1">H15+(H15*G15)</f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3" t="s">
        <v>63</v>
      </c>
      <c r="B16" s="244"/>
      <c r="C16" s="244"/>
      <c r="D16" s="244"/>
      <c r="E16" s="244"/>
      <c r="F16" s="244"/>
      <c r="G16" s="245"/>
      <c r="H16" s="122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9.25" customHeight="1" thickBot="1" x14ac:dyDescent="0.25">
      <c r="A18" s="246" t="s">
        <v>149</v>
      </c>
      <c r="B18" s="247"/>
      <c r="C18" s="247"/>
      <c r="D18" s="247"/>
      <c r="E18" s="247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94.5" customHeight="1" x14ac:dyDescent="0.2">
      <c r="A19" s="34" t="s">
        <v>22</v>
      </c>
      <c r="B19" s="29" t="s">
        <v>40</v>
      </c>
      <c r="C19" s="29" t="s">
        <v>6</v>
      </c>
      <c r="D19" s="27" t="s">
        <v>136</v>
      </c>
      <c r="E19" s="28" t="s">
        <v>66</v>
      </c>
      <c r="F19" s="29" t="s">
        <v>37</v>
      </c>
      <c r="G19" s="30" t="s">
        <v>38</v>
      </c>
      <c r="H19" s="29" t="s">
        <v>67</v>
      </c>
      <c r="I19" s="29" t="s">
        <v>68</v>
      </c>
      <c r="J19" s="29" t="s">
        <v>39</v>
      </c>
      <c r="K19" s="31" t="s">
        <v>95</v>
      </c>
      <c r="L19" s="31" t="s">
        <v>21</v>
      </c>
      <c r="M19" s="32" t="s">
        <v>0</v>
      </c>
      <c r="N19" s="3"/>
    </row>
    <row r="20" spans="1:14" s="7" customFormat="1" ht="42.75" customHeight="1" x14ac:dyDescent="0.2">
      <c r="A20" s="39" t="s">
        <v>28</v>
      </c>
      <c r="B20" s="165" t="s">
        <v>270</v>
      </c>
      <c r="C20" s="38" t="s">
        <v>257</v>
      </c>
      <c r="D20" s="18" t="s">
        <v>255</v>
      </c>
      <c r="E20" s="58">
        <v>22600</v>
      </c>
      <c r="F20" s="136"/>
      <c r="G20" s="20"/>
      <c r="H20" s="77">
        <f t="shared" ref="H20" si="2">SUM(E20*F20)</f>
        <v>0</v>
      </c>
      <c r="I20" s="77">
        <f t="shared" ref="I20:I21" si="3">H20+(H20*G20)</f>
        <v>0</v>
      </c>
      <c r="J20" s="22"/>
      <c r="K20" s="22"/>
      <c r="L20" s="35"/>
      <c r="M20" s="23"/>
      <c r="N20" s="2"/>
    </row>
    <row r="21" spans="1:14" s="7" customFormat="1" ht="49.5" customHeight="1" thickBot="1" x14ac:dyDescent="0.25">
      <c r="A21" s="40" t="s">
        <v>29</v>
      </c>
      <c r="B21" s="48">
        <v>1024</v>
      </c>
      <c r="C21" s="49" t="s">
        <v>252</v>
      </c>
      <c r="D21" s="18" t="s">
        <v>140</v>
      </c>
      <c r="E21" s="60">
        <v>9800</v>
      </c>
      <c r="F21" s="138"/>
      <c r="G21" s="21"/>
      <c r="H21" s="78">
        <f t="shared" ref="H21" si="4">SUM(E21*F21)</f>
        <v>0</v>
      </c>
      <c r="I21" s="78">
        <f t="shared" si="3"/>
        <v>0</v>
      </c>
      <c r="J21" s="24"/>
      <c r="K21" s="24"/>
      <c r="L21" s="36"/>
      <c r="M21" s="25"/>
      <c r="N21" s="2"/>
    </row>
    <row r="22" spans="1:14" s="6" customFormat="1" ht="25.9" customHeight="1" thickBot="1" x14ac:dyDescent="0.3">
      <c r="A22" s="243" t="s">
        <v>63</v>
      </c>
      <c r="B22" s="244"/>
      <c r="C22" s="244"/>
      <c r="D22" s="244"/>
      <c r="E22" s="244"/>
      <c r="F22" s="244"/>
      <c r="G22" s="245"/>
      <c r="H22" s="122">
        <f>SUM(H20:H21)</f>
        <v>0</v>
      </c>
      <c r="I22" s="123">
        <f>SUM(I20:I21)</f>
        <v>0</v>
      </c>
      <c r="J22" s="69"/>
      <c r="K22" s="70"/>
      <c r="L22" s="70"/>
      <c r="M22" s="70"/>
    </row>
    <row r="23" spans="1:14" s="6" customFormat="1" ht="15" customHeight="1" thickBot="1" x14ac:dyDescent="0.25">
      <c r="A23" s="220"/>
      <c r="B23" s="220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14" ht="30" customHeight="1" thickBot="1" x14ac:dyDescent="0.3">
      <c r="A24" s="297" t="s">
        <v>80</v>
      </c>
      <c r="B24" s="298"/>
      <c r="C24" s="299"/>
      <c r="D24" s="309" t="s">
        <v>17</v>
      </c>
      <c r="E24" s="310"/>
      <c r="F24" s="224">
        <f>H16+H22</f>
        <v>0</v>
      </c>
      <c r="G24" s="225"/>
      <c r="H24" s="226"/>
    </row>
    <row r="25" spans="1:14" ht="30" customHeight="1" thickBot="1" x14ac:dyDescent="0.3">
      <c r="A25" s="13"/>
      <c r="B25" s="13"/>
      <c r="C25" s="13"/>
      <c r="D25" s="311" t="s">
        <v>19</v>
      </c>
      <c r="E25" s="312"/>
      <c r="F25" s="229">
        <f>F26-F24</f>
        <v>0</v>
      </c>
      <c r="G25" s="230"/>
      <c r="H25" s="231"/>
    </row>
    <row r="26" spans="1:14" ht="30" customHeight="1" thickBot="1" x14ac:dyDescent="0.3">
      <c r="A26" s="11"/>
      <c r="B26" s="11"/>
      <c r="C26" s="11"/>
      <c r="D26" s="284" t="s">
        <v>18</v>
      </c>
      <c r="E26" s="285"/>
      <c r="F26" s="250">
        <f>I16+I22</f>
        <v>0</v>
      </c>
      <c r="G26" s="230"/>
      <c r="H26" s="231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54" t="s">
        <v>11</v>
      </c>
      <c r="B28" s="254"/>
      <c r="C28" s="254"/>
      <c r="D28" s="254"/>
      <c r="E28" s="254"/>
      <c r="F28" s="255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16" t="s">
        <v>43</v>
      </c>
      <c r="B29" s="217"/>
      <c r="C29" s="217"/>
      <c r="D29" s="217"/>
      <c r="E29" s="217"/>
      <c r="F29" s="218" t="s">
        <v>9</v>
      </c>
      <c r="G29" s="219"/>
    </row>
    <row r="30" spans="1:14" s="9" customFormat="1" ht="33.75" customHeight="1" x14ac:dyDescent="0.25">
      <c r="A30" s="232" t="s">
        <v>45</v>
      </c>
      <c r="B30" s="233"/>
      <c r="C30" s="233"/>
      <c r="D30" s="234"/>
      <c r="E30" s="234"/>
      <c r="F30" s="279"/>
      <c r="G30" s="280"/>
    </row>
    <row r="31" spans="1:14" s="9" customFormat="1" ht="57" customHeight="1" x14ac:dyDescent="0.25">
      <c r="A31" s="207" t="s">
        <v>12</v>
      </c>
      <c r="B31" s="208"/>
      <c r="C31" s="208"/>
      <c r="D31" s="209"/>
      <c r="E31" s="209"/>
      <c r="F31" s="268"/>
      <c r="G31" s="269"/>
    </row>
    <row r="32" spans="1:14" s="9" customFormat="1" ht="25.15" customHeight="1" x14ac:dyDescent="0.25">
      <c r="A32" s="204" t="s">
        <v>7</v>
      </c>
      <c r="B32" s="205"/>
      <c r="C32" s="205"/>
      <c r="D32" s="205"/>
      <c r="E32" s="205"/>
      <c r="F32" s="268"/>
      <c r="G32" s="269"/>
    </row>
    <row r="33" spans="1:11" s="9" customFormat="1" ht="25.15" customHeight="1" x14ac:dyDescent="0.25">
      <c r="A33" s="194" t="s">
        <v>8</v>
      </c>
      <c r="B33" s="195"/>
      <c r="C33" s="195"/>
      <c r="D33" s="195"/>
      <c r="E33" s="195"/>
      <c r="F33" s="268"/>
      <c r="G33" s="269"/>
    </row>
    <row r="34" spans="1:11" s="9" customFormat="1" ht="25.15" customHeight="1" x14ac:dyDescent="0.25">
      <c r="A34" s="194" t="s">
        <v>247</v>
      </c>
      <c r="B34" s="195"/>
      <c r="C34" s="195"/>
      <c r="D34" s="195"/>
      <c r="E34" s="196"/>
      <c r="F34" s="190"/>
      <c r="G34" s="191"/>
    </row>
    <row r="35" spans="1:11" s="9" customFormat="1" ht="25.15" customHeight="1" x14ac:dyDescent="0.25">
      <c r="A35" s="212" t="s">
        <v>53</v>
      </c>
      <c r="B35" s="213"/>
      <c r="C35" s="213"/>
      <c r="D35" s="214"/>
      <c r="E35" s="215"/>
      <c r="F35" s="268"/>
      <c r="G35" s="269"/>
      <c r="I35" s="308"/>
      <c r="J35" s="308"/>
      <c r="K35" s="308"/>
    </row>
    <row r="36" spans="1:11" s="9" customFormat="1" ht="25.15" customHeight="1" x14ac:dyDescent="0.25">
      <c r="A36" s="212" t="s">
        <v>44</v>
      </c>
      <c r="B36" s="213"/>
      <c r="C36" s="213"/>
      <c r="D36" s="214"/>
      <c r="E36" s="215"/>
      <c r="F36" s="268"/>
      <c r="G36" s="269"/>
      <c r="I36" s="308"/>
      <c r="J36" s="308"/>
      <c r="K36" s="308"/>
    </row>
    <row r="37" spans="1:11" s="9" customFormat="1" ht="25.15" customHeight="1" x14ac:dyDescent="0.25">
      <c r="A37" s="194" t="s">
        <v>42</v>
      </c>
      <c r="B37" s="195"/>
      <c r="C37" s="195"/>
      <c r="D37" s="195"/>
      <c r="E37" s="195"/>
      <c r="F37" s="313"/>
      <c r="G37" s="314"/>
      <c r="I37" s="308"/>
      <c r="J37" s="308"/>
      <c r="K37" s="308"/>
    </row>
    <row r="38" spans="1:11" s="9" customFormat="1" ht="25.15" customHeight="1" x14ac:dyDescent="0.25">
      <c r="A38" s="194" t="s">
        <v>1</v>
      </c>
      <c r="B38" s="195"/>
      <c r="C38" s="195"/>
      <c r="D38" s="195"/>
      <c r="E38" s="196"/>
      <c r="F38" s="190"/>
      <c r="G38" s="191"/>
      <c r="I38"/>
      <c r="J38"/>
      <c r="K38"/>
    </row>
    <row r="39" spans="1:11" s="9" customFormat="1" ht="25.15" customHeight="1" x14ac:dyDescent="0.25">
      <c r="A39" s="305" t="s">
        <v>54</v>
      </c>
      <c r="B39" s="306"/>
      <c r="C39" s="306"/>
      <c r="D39" s="306"/>
      <c r="E39" s="307"/>
      <c r="F39" s="190"/>
      <c r="G39" s="191"/>
      <c r="I39"/>
      <c r="J39"/>
      <c r="K39"/>
    </row>
    <row r="40" spans="1:11" s="9" customFormat="1" ht="25.15" customHeight="1" x14ac:dyDescent="0.25">
      <c r="A40" s="194" t="s">
        <v>46</v>
      </c>
      <c r="B40" s="195"/>
      <c r="C40" s="195"/>
      <c r="D40" s="195"/>
      <c r="E40" s="196"/>
      <c r="F40" s="190"/>
      <c r="G40" s="191"/>
      <c r="I40"/>
      <c r="J40"/>
      <c r="K40"/>
    </row>
    <row r="41" spans="1:11" s="9" customFormat="1" ht="25.15" customHeight="1" x14ac:dyDescent="0.25">
      <c r="A41" s="194" t="s">
        <v>47</v>
      </c>
      <c r="B41" s="195"/>
      <c r="C41" s="195"/>
      <c r="D41" s="195"/>
      <c r="E41" s="196"/>
      <c r="F41" s="190"/>
      <c r="G41" s="191"/>
      <c r="I41"/>
      <c r="J41"/>
      <c r="K41"/>
    </row>
    <row r="42" spans="1:11" s="9" customFormat="1" ht="25.15" customHeight="1" thickBot="1" x14ac:dyDescent="0.3">
      <c r="A42" s="315" t="s">
        <v>48</v>
      </c>
      <c r="B42" s="316"/>
      <c r="C42" s="316"/>
      <c r="D42" s="317"/>
      <c r="E42" s="318"/>
      <c r="F42" s="319"/>
      <c r="G42" s="320"/>
      <c r="I42" s="308"/>
      <c r="J42" s="308"/>
      <c r="K42" s="308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300" t="s">
        <v>13</v>
      </c>
      <c r="B44" s="300"/>
      <c r="C44" s="300"/>
      <c r="D44" s="300"/>
      <c r="E44" s="300"/>
      <c r="F44" s="300"/>
      <c r="G44" s="300"/>
    </row>
    <row r="46" spans="1:11" x14ac:dyDescent="0.2">
      <c r="A46" s="200" t="s">
        <v>291</v>
      </c>
      <c r="B46" s="200"/>
      <c r="C46" s="200"/>
      <c r="D46" s="200"/>
      <c r="E46" s="200"/>
      <c r="F46" s="200"/>
      <c r="G46" s="200"/>
      <c r="H46" s="200"/>
      <c r="I46" s="200"/>
    </row>
    <row r="47" spans="1:11" x14ac:dyDescent="0.2">
      <c r="A47" s="201"/>
      <c r="B47" s="201"/>
      <c r="C47" s="201"/>
      <c r="D47" s="201"/>
      <c r="E47" s="201"/>
      <c r="F47" s="201"/>
      <c r="G47" s="201"/>
      <c r="H47" s="201"/>
      <c r="I47" s="201"/>
    </row>
    <row r="48" spans="1:11" ht="15" customHeight="1" x14ac:dyDescent="0.2">
      <c r="A48" s="201" t="s">
        <v>14</v>
      </c>
      <c r="B48" s="201"/>
      <c r="C48" s="201"/>
      <c r="D48" s="201"/>
      <c r="E48" s="201"/>
      <c r="F48" s="201"/>
      <c r="G48" s="201"/>
      <c r="H48" s="201"/>
      <c r="I48" s="201"/>
    </row>
    <row r="49" spans="1:9" x14ac:dyDescent="0.2">
      <c r="A49" s="202" t="s">
        <v>41</v>
      </c>
      <c r="B49" s="202"/>
      <c r="C49" s="202"/>
      <c r="D49" s="202"/>
      <c r="E49" s="202"/>
      <c r="F49" s="202"/>
      <c r="G49" s="202"/>
      <c r="H49" s="202"/>
      <c r="I49" s="202"/>
    </row>
    <row r="50" spans="1:9" ht="17.25" customHeight="1" x14ac:dyDescent="0.2">
      <c r="A50" s="203" t="s">
        <v>15</v>
      </c>
      <c r="B50" s="203"/>
      <c r="C50" s="203"/>
      <c r="D50" s="203"/>
      <c r="E50" s="203"/>
      <c r="F50" s="203"/>
      <c r="G50" s="203"/>
      <c r="H50" s="203"/>
      <c r="I50" s="203"/>
    </row>
  </sheetData>
  <mergeCells count="61">
    <mergeCell ref="F31:G31"/>
    <mergeCell ref="F25:H25"/>
    <mergeCell ref="A34:E34"/>
    <mergeCell ref="F34:G34"/>
    <mergeCell ref="A23:M23"/>
    <mergeCell ref="A31:E3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10:E10"/>
    <mergeCell ref="A49:I49"/>
    <mergeCell ref="A50:I50"/>
    <mergeCell ref="A32:E32"/>
    <mergeCell ref="F32:G32"/>
    <mergeCell ref="A33:E33"/>
    <mergeCell ref="F33:G33"/>
    <mergeCell ref="A35:E35"/>
    <mergeCell ref="F35:G35"/>
    <mergeCell ref="A41:E41"/>
    <mergeCell ref="A40:E40"/>
    <mergeCell ref="A46:I46"/>
    <mergeCell ref="A47:I47"/>
    <mergeCell ref="A48:I48"/>
    <mergeCell ref="I35:K35"/>
    <mergeCell ref="I42:K42"/>
    <mergeCell ref="A44:G44"/>
    <mergeCell ref="F36:G36"/>
    <mergeCell ref="A37:E37"/>
    <mergeCell ref="F37:G37"/>
    <mergeCell ref="A42:E42"/>
    <mergeCell ref="F42:G42"/>
    <mergeCell ref="F38:G38"/>
    <mergeCell ref="F39:G39"/>
    <mergeCell ref="F41:G41"/>
    <mergeCell ref="A38:E38"/>
    <mergeCell ref="A39:E39"/>
    <mergeCell ref="F40:G40"/>
    <mergeCell ref="A18:E18"/>
    <mergeCell ref="A22:G22"/>
    <mergeCell ref="I36:K36"/>
    <mergeCell ref="I37:K37"/>
    <mergeCell ref="A30:E30"/>
    <mergeCell ref="F30:G30"/>
    <mergeCell ref="D26:E26"/>
    <mergeCell ref="F26:H26"/>
    <mergeCell ref="A28:F28"/>
    <mergeCell ref="A29:E29"/>
    <mergeCell ref="F29:G29"/>
    <mergeCell ref="A24:C24"/>
    <mergeCell ref="D24:E24"/>
    <mergeCell ref="F24:H24"/>
    <mergeCell ref="D25:E25"/>
    <mergeCell ref="A36:E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2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92D050"/>
    <pageSetUpPr fitToPage="1"/>
  </sheetPr>
  <dimension ref="A1:O46"/>
  <sheetViews>
    <sheetView topLeftCell="A13" zoomScaleNormal="100" workbookViewId="0">
      <selection activeCell="H20" sqref="H20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81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6" t="s">
        <v>141</v>
      </c>
      <c r="B10" s="247"/>
      <c r="C10" s="247"/>
      <c r="D10" s="247"/>
      <c r="E10" s="247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70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5" s="7" customFormat="1" ht="33.75" customHeight="1" thickBot="1" x14ac:dyDescent="0.25">
      <c r="A12" s="40" t="s">
        <v>23</v>
      </c>
      <c r="B12" s="37">
        <v>38320</v>
      </c>
      <c r="C12" s="38" t="s">
        <v>142</v>
      </c>
      <c r="D12" s="45" t="s">
        <v>121</v>
      </c>
      <c r="E12" s="55">
        <v>92800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3" t="s">
        <v>63</v>
      </c>
      <c r="B13" s="244"/>
      <c r="C13" s="244"/>
      <c r="D13" s="244"/>
      <c r="E13" s="244"/>
      <c r="F13" s="244"/>
      <c r="G13" s="245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46" t="s">
        <v>220</v>
      </c>
      <c r="B15" s="247"/>
      <c r="C15" s="247"/>
      <c r="D15" s="247"/>
      <c r="E15" s="247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22</v>
      </c>
      <c r="B16" s="29" t="s">
        <v>40</v>
      </c>
      <c r="C16" s="29" t="s">
        <v>6</v>
      </c>
      <c r="D16" s="27" t="s">
        <v>125</v>
      </c>
      <c r="E16" s="28" t="s">
        <v>70</v>
      </c>
      <c r="F16" s="29" t="s">
        <v>37</v>
      </c>
      <c r="G16" s="30" t="s">
        <v>38</v>
      </c>
      <c r="H16" s="29" t="s">
        <v>67</v>
      </c>
      <c r="I16" s="29" t="s">
        <v>68</v>
      </c>
      <c r="J16" s="29" t="s">
        <v>39</v>
      </c>
      <c r="K16" s="31" t="s">
        <v>95</v>
      </c>
      <c r="L16" s="31" t="s">
        <v>21</v>
      </c>
      <c r="M16" s="32" t="s">
        <v>0</v>
      </c>
      <c r="N16" s="3"/>
    </row>
    <row r="17" spans="1:14" s="7" customFormat="1" ht="38.25" customHeight="1" x14ac:dyDescent="0.2">
      <c r="A17" s="39" t="s">
        <v>24</v>
      </c>
      <c r="B17" s="37">
        <v>38321</v>
      </c>
      <c r="C17" s="38" t="s">
        <v>217</v>
      </c>
      <c r="D17" s="46" t="s">
        <v>121</v>
      </c>
      <c r="E17" s="55">
        <v>50400</v>
      </c>
      <c r="F17" s="75"/>
      <c r="G17" s="20"/>
      <c r="H17" s="77">
        <f t="shared" ref="H17:H20" si="2">SUM(E17*F17)</f>
        <v>0</v>
      </c>
      <c r="I17" s="77">
        <f t="shared" ref="I17:I20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25</v>
      </c>
      <c r="B18" s="47">
        <v>38322</v>
      </c>
      <c r="C18" s="38" t="s">
        <v>218</v>
      </c>
      <c r="D18" s="46" t="s">
        <v>121</v>
      </c>
      <c r="E18" s="55">
        <v>51760</v>
      </c>
      <c r="F18" s="75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37.5" customHeight="1" x14ac:dyDescent="0.2">
      <c r="A19" s="40" t="s">
        <v>26</v>
      </c>
      <c r="B19" s="47">
        <v>38424</v>
      </c>
      <c r="C19" s="54" t="s">
        <v>292</v>
      </c>
      <c r="D19" s="349" t="s">
        <v>121</v>
      </c>
      <c r="E19" s="134">
        <v>23190</v>
      </c>
      <c r="F19" s="350"/>
      <c r="G19" s="155"/>
      <c r="H19" s="156"/>
      <c r="I19" s="156"/>
      <c r="J19" s="157"/>
      <c r="K19" s="157"/>
      <c r="L19" s="158"/>
      <c r="M19" s="159"/>
      <c r="N19" s="2"/>
    </row>
    <row r="20" spans="1:14" s="7" customFormat="1" ht="49.5" customHeight="1" thickBot="1" x14ac:dyDescent="0.25">
      <c r="A20" s="40" t="s">
        <v>27</v>
      </c>
      <c r="B20" s="48">
        <v>38323</v>
      </c>
      <c r="C20" s="49" t="s">
        <v>219</v>
      </c>
      <c r="D20" s="50" t="s">
        <v>121</v>
      </c>
      <c r="E20" s="57">
        <v>73010</v>
      </c>
      <c r="F20" s="76"/>
      <c r="G20" s="21"/>
      <c r="H20" s="78">
        <f t="shared" si="2"/>
        <v>0</v>
      </c>
      <c r="I20" s="78">
        <f t="shared" si="3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43" t="s">
        <v>63</v>
      </c>
      <c r="B21" s="244"/>
      <c r="C21" s="244"/>
      <c r="D21" s="244"/>
      <c r="E21" s="244"/>
      <c r="F21" s="244"/>
      <c r="G21" s="245"/>
      <c r="H21" s="122">
        <f>SUM(H17:H20)</f>
        <v>0</v>
      </c>
      <c r="I21" s="123">
        <f>SUM(I17:I20)</f>
        <v>0</v>
      </c>
      <c r="J21" s="69"/>
      <c r="K21" s="70"/>
      <c r="L21" s="70"/>
      <c r="M21" s="70"/>
    </row>
    <row r="22" spans="1:14" s="6" customFormat="1" ht="25.9" customHeight="1" x14ac:dyDescent="0.25">
      <c r="A22" s="125"/>
      <c r="B22" s="125"/>
      <c r="C22" s="125"/>
      <c r="D22" s="125"/>
      <c r="E22" s="125"/>
      <c r="F22" s="125"/>
      <c r="G22" s="125"/>
      <c r="H22" s="126"/>
      <c r="I22" s="127"/>
      <c r="J22" s="3"/>
      <c r="K22" s="3"/>
      <c r="L22" s="3"/>
      <c r="M22" s="3"/>
    </row>
    <row r="23" spans="1:14" s="6" customFormat="1" ht="10.15" customHeight="1" thickBot="1" x14ac:dyDescent="0.25">
      <c r="A23" s="220"/>
      <c r="B23" s="220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14" ht="30" customHeight="1" thickBot="1" x14ac:dyDescent="0.3">
      <c r="A24" s="297" t="s">
        <v>82</v>
      </c>
      <c r="B24" s="298"/>
      <c r="C24" s="299"/>
      <c r="D24" s="309" t="s">
        <v>17</v>
      </c>
      <c r="E24" s="310"/>
      <c r="F24" s="224">
        <f>H13+H21</f>
        <v>0</v>
      </c>
      <c r="G24" s="225"/>
      <c r="H24" s="226"/>
    </row>
    <row r="25" spans="1:14" ht="30" customHeight="1" thickBot="1" x14ac:dyDescent="0.3">
      <c r="A25" s="13"/>
      <c r="B25" s="13"/>
      <c r="C25" s="13"/>
      <c r="D25" s="311" t="s">
        <v>19</v>
      </c>
      <c r="E25" s="312"/>
      <c r="F25" s="229">
        <f>F26-F24</f>
        <v>0</v>
      </c>
      <c r="G25" s="230"/>
      <c r="H25" s="231"/>
    </row>
    <row r="26" spans="1:14" ht="30" customHeight="1" thickBot="1" x14ac:dyDescent="0.3">
      <c r="A26" s="11"/>
      <c r="B26" s="11"/>
      <c r="C26" s="11"/>
      <c r="D26" s="284" t="s">
        <v>18</v>
      </c>
      <c r="E26" s="285"/>
      <c r="F26" s="250">
        <f>I13+I21</f>
        <v>0</v>
      </c>
      <c r="G26" s="230"/>
      <c r="H26" s="231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54" t="s">
        <v>11</v>
      </c>
      <c r="B28" s="254"/>
      <c r="C28" s="254"/>
      <c r="D28" s="254"/>
      <c r="E28" s="254"/>
      <c r="F28" s="255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16" t="s">
        <v>49</v>
      </c>
      <c r="B29" s="217"/>
      <c r="C29" s="217"/>
      <c r="D29" s="217"/>
      <c r="E29" s="217"/>
      <c r="F29" s="218" t="s">
        <v>9</v>
      </c>
      <c r="G29" s="219"/>
    </row>
    <row r="30" spans="1:14" s="9" customFormat="1" ht="31.5" customHeight="1" x14ac:dyDescent="0.25">
      <c r="A30" s="232" t="s">
        <v>45</v>
      </c>
      <c r="B30" s="233"/>
      <c r="C30" s="233"/>
      <c r="D30" s="234"/>
      <c r="E30" s="234"/>
      <c r="F30" s="279"/>
      <c r="G30" s="280"/>
    </row>
    <row r="31" spans="1:14" s="9" customFormat="1" ht="57" customHeight="1" x14ac:dyDescent="0.25">
      <c r="A31" s="207" t="s">
        <v>12</v>
      </c>
      <c r="B31" s="208"/>
      <c r="C31" s="208"/>
      <c r="D31" s="209"/>
      <c r="E31" s="209"/>
      <c r="F31" s="268"/>
      <c r="G31" s="269"/>
    </row>
    <row r="32" spans="1:14" s="9" customFormat="1" ht="25.15" customHeight="1" x14ac:dyDescent="0.25">
      <c r="A32" s="204" t="s">
        <v>7</v>
      </c>
      <c r="B32" s="205"/>
      <c r="C32" s="205"/>
      <c r="D32" s="205"/>
      <c r="E32" s="205"/>
      <c r="F32" s="268"/>
      <c r="G32" s="269"/>
    </row>
    <row r="33" spans="1:12" s="9" customFormat="1" ht="25.15" customHeight="1" x14ac:dyDescent="0.25">
      <c r="A33" s="194" t="s">
        <v>8</v>
      </c>
      <c r="B33" s="195"/>
      <c r="C33" s="195"/>
      <c r="D33" s="195"/>
      <c r="E33" s="195"/>
      <c r="F33" s="268"/>
      <c r="G33" s="269"/>
    </row>
    <row r="34" spans="1:12" s="9" customFormat="1" ht="25.15" customHeight="1" x14ac:dyDescent="0.25">
      <c r="A34" s="194" t="s">
        <v>247</v>
      </c>
      <c r="B34" s="195"/>
      <c r="C34" s="195"/>
      <c r="D34" s="195"/>
      <c r="E34" s="196"/>
      <c r="F34" s="190"/>
      <c r="G34" s="191"/>
    </row>
    <row r="35" spans="1:12" s="9" customFormat="1" ht="25.15" customHeight="1" x14ac:dyDescent="0.25">
      <c r="A35" s="194" t="s">
        <v>55</v>
      </c>
      <c r="B35" s="195"/>
      <c r="C35" s="195"/>
      <c r="D35" s="195"/>
      <c r="E35" s="196"/>
      <c r="F35" s="190"/>
      <c r="G35" s="191"/>
    </row>
    <row r="36" spans="1:12" s="9" customFormat="1" ht="25.15" customHeight="1" x14ac:dyDescent="0.25">
      <c r="A36" s="325" t="s">
        <v>48</v>
      </c>
      <c r="B36" s="326"/>
      <c r="C36" s="326"/>
      <c r="D36" s="326"/>
      <c r="E36" s="327"/>
      <c r="F36" s="268"/>
      <c r="G36" s="269"/>
      <c r="I36" s="308"/>
      <c r="J36" s="308"/>
      <c r="K36" s="308"/>
    </row>
    <row r="37" spans="1:12" s="9" customFormat="1" ht="25.15" customHeight="1" thickBot="1" x14ac:dyDescent="0.3">
      <c r="A37" s="321" t="s">
        <v>56</v>
      </c>
      <c r="B37" s="322"/>
      <c r="C37" s="322"/>
      <c r="D37" s="322"/>
      <c r="E37" s="323"/>
      <c r="F37" s="192"/>
      <c r="G37" s="193"/>
      <c r="I37"/>
      <c r="J37" s="324"/>
      <c r="K37" s="324"/>
      <c r="L37" s="324"/>
    </row>
    <row r="38" spans="1:12" s="9" customFormat="1" ht="15.75" x14ac:dyDescent="0.25">
      <c r="A38" s="10"/>
      <c r="B38" s="10"/>
      <c r="C38" s="10"/>
      <c r="D38" s="10"/>
      <c r="E38" s="10"/>
    </row>
    <row r="39" spans="1:12" x14ac:dyDescent="0.2">
      <c r="A39" s="300" t="s">
        <v>13</v>
      </c>
      <c r="B39" s="300"/>
      <c r="C39" s="300"/>
      <c r="D39" s="300"/>
      <c r="E39" s="300"/>
      <c r="F39" s="300"/>
      <c r="G39" s="300"/>
    </row>
    <row r="41" spans="1:12" x14ac:dyDescent="0.2">
      <c r="A41" s="200" t="s">
        <v>291</v>
      </c>
      <c r="B41" s="200"/>
      <c r="C41" s="200"/>
      <c r="D41" s="200"/>
      <c r="E41" s="200"/>
      <c r="F41" s="200"/>
      <c r="G41" s="200"/>
      <c r="H41" s="200"/>
      <c r="I41" s="200"/>
    </row>
    <row r="42" spans="1:12" x14ac:dyDescent="0.2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12" ht="21" customHeight="1" x14ac:dyDescent="0.2">
      <c r="A43" s="201" t="s">
        <v>14</v>
      </c>
      <c r="B43" s="201"/>
      <c r="C43" s="201"/>
      <c r="D43" s="201"/>
      <c r="E43" s="201"/>
      <c r="F43" s="201"/>
      <c r="G43" s="201"/>
      <c r="H43" s="201"/>
      <c r="I43" s="201"/>
    </row>
    <row r="44" spans="1:12" x14ac:dyDescent="0.2">
      <c r="A44" s="202" t="s">
        <v>41</v>
      </c>
      <c r="B44" s="202"/>
      <c r="C44" s="202"/>
      <c r="D44" s="202"/>
      <c r="E44" s="202"/>
      <c r="F44" s="202"/>
      <c r="G44" s="202"/>
      <c r="H44" s="202"/>
      <c r="I44" s="202"/>
    </row>
    <row r="45" spans="1:12" ht="17.25" customHeight="1" x14ac:dyDescent="0.2">
      <c r="A45" s="203" t="s">
        <v>15</v>
      </c>
      <c r="B45" s="203"/>
      <c r="C45" s="203"/>
      <c r="D45" s="203"/>
      <c r="E45" s="203"/>
      <c r="F45" s="203"/>
      <c r="G45" s="203"/>
      <c r="H45" s="203"/>
      <c r="I45" s="203"/>
    </row>
    <row r="46" spans="1:12" x14ac:dyDescent="0.2">
      <c r="A46" s="84"/>
      <c r="B46" s="84"/>
      <c r="C46" s="84"/>
      <c r="D46" s="84"/>
      <c r="E46" s="84"/>
      <c r="F46" s="84"/>
      <c r="G46" s="84"/>
      <c r="H46" s="84"/>
      <c r="I46" s="84"/>
    </row>
  </sheetData>
  <mergeCells count="49">
    <mergeCell ref="A23:M23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1:G21"/>
    <mergeCell ref="A31:E31"/>
    <mergeCell ref="F31:G31"/>
    <mergeCell ref="A24:C24"/>
    <mergeCell ref="D24:E24"/>
    <mergeCell ref="F24:H24"/>
    <mergeCell ref="D25:E25"/>
    <mergeCell ref="F25:H25"/>
    <mergeCell ref="D26:E26"/>
    <mergeCell ref="F26:H26"/>
    <mergeCell ref="A28:F28"/>
    <mergeCell ref="A29:E29"/>
    <mergeCell ref="F29:G29"/>
    <mergeCell ref="A30:E30"/>
    <mergeCell ref="F30:G30"/>
    <mergeCell ref="A32:E32"/>
    <mergeCell ref="F32:G32"/>
    <mergeCell ref="A33:E33"/>
    <mergeCell ref="F33:G33"/>
    <mergeCell ref="F36:G36"/>
    <mergeCell ref="A34:E34"/>
    <mergeCell ref="F34:G34"/>
    <mergeCell ref="A44:I44"/>
    <mergeCell ref="A45:I45"/>
    <mergeCell ref="A39:G39"/>
    <mergeCell ref="A41:I41"/>
    <mergeCell ref="A42:I42"/>
    <mergeCell ref="A37:E37"/>
    <mergeCell ref="A35:E35"/>
    <mergeCell ref="F35:G35"/>
    <mergeCell ref="I36:K36"/>
    <mergeCell ref="A43:I43"/>
    <mergeCell ref="J37:L37"/>
    <mergeCell ref="A36:E36"/>
    <mergeCell ref="F37:G3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0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92D050"/>
    <pageSetUpPr fitToPage="1"/>
  </sheetPr>
  <dimension ref="A1:O44"/>
  <sheetViews>
    <sheetView topLeftCell="A19" zoomScaleNormal="100" workbookViewId="0">
      <selection activeCell="A40" sqref="A40:I40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110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thickBot="1" x14ac:dyDescent="0.25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7" customFormat="1" ht="25.5" customHeight="1" thickBot="1" x14ac:dyDescent="0.25">
      <c r="A9" s="246" t="s">
        <v>150</v>
      </c>
      <c r="B9" s="247"/>
      <c r="C9" s="247"/>
      <c r="D9" s="247"/>
      <c r="E9" s="247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87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29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42" customHeight="1" x14ac:dyDescent="0.2">
      <c r="A11" s="40" t="s">
        <v>23</v>
      </c>
      <c r="B11" s="37">
        <v>38324</v>
      </c>
      <c r="C11" s="38" t="s">
        <v>111</v>
      </c>
      <c r="D11" s="145" t="s">
        <v>121</v>
      </c>
      <c r="E11" s="55">
        <v>122000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24</v>
      </c>
      <c r="B12" s="37">
        <v>38325</v>
      </c>
      <c r="C12" s="38" t="s">
        <v>112</v>
      </c>
      <c r="D12" s="145" t="s">
        <v>121</v>
      </c>
      <c r="E12" s="55">
        <v>21200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25</v>
      </c>
      <c r="B13" s="37">
        <v>38326</v>
      </c>
      <c r="C13" s="38" t="s">
        <v>153</v>
      </c>
      <c r="D13" s="145" t="s">
        <v>121</v>
      </c>
      <c r="E13" s="55">
        <v>28200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26</v>
      </c>
      <c r="B14" s="37">
        <v>38327</v>
      </c>
      <c r="C14" s="38" t="s">
        <v>113</v>
      </c>
      <c r="D14" s="146" t="s">
        <v>121</v>
      </c>
      <c r="E14" s="55">
        <v>168600</v>
      </c>
      <c r="F14" s="75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43" t="s">
        <v>63</v>
      </c>
      <c r="B15" s="244"/>
      <c r="C15" s="244"/>
      <c r="D15" s="244"/>
      <c r="E15" s="244"/>
      <c r="F15" s="244"/>
      <c r="G15" s="245"/>
      <c r="H15" s="79">
        <f>SUM(H11:H14)</f>
        <v>0</v>
      </c>
      <c r="I15" s="80">
        <f>SUM(I11:I14)</f>
        <v>0</v>
      </c>
      <c r="J15" s="69"/>
      <c r="K15" s="70"/>
      <c r="L15" s="70"/>
      <c r="M15" s="70"/>
    </row>
    <row r="16" spans="1:15" s="6" customFormat="1" ht="25.9" customHeight="1" thickBot="1" x14ac:dyDescent="0.3">
      <c r="A16" s="128"/>
      <c r="B16" s="128"/>
      <c r="C16" s="128"/>
      <c r="D16" s="128"/>
      <c r="E16" s="128"/>
      <c r="F16" s="128"/>
      <c r="G16" s="128"/>
      <c r="H16" s="126"/>
      <c r="I16" s="127"/>
      <c r="J16" s="3"/>
      <c r="K16" s="3"/>
      <c r="L16" s="3"/>
      <c r="M16" s="3"/>
    </row>
    <row r="17" spans="1:14" s="7" customFormat="1" ht="25.5" customHeight="1" thickBot="1" x14ac:dyDescent="0.25">
      <c r="A17" s="246" t="s">
        <v>151</v>
      </c>
      <c r="B17" s="247"/>
      <c r="C17" s="247"/>
      <c r="D17" s="247"/>
      <c r="E17" s="247"/>
      <c r="F17" s="91"/>
      <c r="G17" s="92"/>
      <c r="H17" s="93"/>
      <c r="I17" s="93"/>
      <c r="J17" s="94"/>
      <c r="K17" s="94"/>
      <c r="L17" s="94"/>
      <c r="M17" s="95"/>
      <c r="N17" s="2"/>
    </row>
    <row r="18" spans="1:14" s="6" customFormat="1" ht="87" customHeight="1" x14ac:dyDescent="0.2">
      <c r="A18" s="34" t="s">
        <v>22</v>
      </c>
      <c r="B18" s="29" t="s">
        <v>40</v>
      </c>
      <c r="C18" s="29" t="s">
        <v>6</v>
      </c>
      <c r="D18" s="27" t="s">
        <v>125</v>
      </c>
      <c r="E18" s="28" t="s">
        <v>66</v>
      </c>
      <c r="F18" s="29" t="s">
        <v>37</v>
      </c>
      <c r="G18" s="30" t="s">
        <v>38</v>
      </c>
      <c r="H18" s="29" t="s">
        <v>67</v>
      </c>
      <c r="I18" s="29" t="s">
        <v>68</v>
      </c>
      <c r="J18" s="29" t="s">
        <v>39</v>
      </c>
      <c r="K18" s="31" t="s">
        <v>95</v>
      </c>
      <c r="L18" s="31" t="s">
        <v>21</v>
      </c>
      <c r="M18" s="32" t="s">
        <v>0</v>
      </c>
      <c r="N18" s="3"/>
    </row>
    <row r="19" spans="1:14" s="7" customFormat="1" ht="34.5" customHeight="1" x14ac:dyDescent="0.2">
      <c r="A19" s="40" t="s">
        <v>27</v>
      </c>
      <c r="B19" s="37">
        <v>38328</v>
      </c>
      <c r="C19" s="38" t="s">
        <v>154</v>
      </c>
      <c r="D19" s="147" t="s">
        <v>121</v>
      </c>
      <c r="E19" s="55">
        <v>4600</v>
      </c>
      <c r="F19" s="136"/>
      <c r="G19" s="20"/>
      <c r="H19" s="77">
        <f t="shared" ref="H19:H20" si="2">SUM(E19*F19)</f>
        <v>0</v>
      </c>
      <c r="I19" s="77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28</v>
      </c>
      <c r="B20" s="47" t="s">
        <v>258</v>
      </c>
      <c r="C20" s="54" t="s">
        <v>155</v>
      </c>
      <c r="D20" s="133" t="s">
        <v>121</v>
      </c>
      <c r="E20" s="134">
        <v>2000</v>
      </c>
      <c r="F20" s="136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243" t="s">
        <v>63</v>
      </c>
      <c r="B21" s="244"/>
      <c r="C21" s="244"/>
      <c r="D21" s="244"/>
      <c r="E21" s="244"/>
      <c r="F21" s="244"/>
      <c r="G21" s="245"/>
      <c r="H21" s="79">
        <f>SUM(H19:H20)</f>
        <v>0</v>
      </c>
      <c r="I21" s="80">
        <f>SUM(I19:I20)</f>
        <v>0</v>
      </c>
      <c r="J21" s="69"/>
      <c r="K21" s="70"/>
      <c r="L21" s="70"/>
      <c r="M21" s="70"/>
    </row>
    <row r="22" spans="1:14" s="6" customFormat="1" ht="15" customHeight="1" thickBot="1" x14ac:dyDescent="0.3">
      <c r="A22" s="128"/>
      <c r="B22" s="128"/>
      <c r="C22" s="128"/>
      <c r="D22" s="128"/>
      <c r="E22" s="128"/>
      <c r="F22" s="128"/>
      <c r="G22" s="128"/>
      <c r="H22" s="126"/>
      <c r="I22" s="127"/>
      <c r="J22" s="3"/>
      <c r="K22" s="3"/>
      <c r="L22" s="3"/>
      <c r="M22" s="3"/>
    </row>
    <row r="23" spans="1:14" ht="30" customHeight="1" thickBot="1" x14ac:dyDescent="0.3">
      <c r="A23" s="297" t="s">
        <v>83</v>
      </c>
      <c r="B23" s="298"/>
      <c r="C23" s="299"/>
      <c r="D23" s="309" t="s">
        <v>17</v>
      </c>
      <c r="E23" s="310"/>
      <c r="F23" s="224">
        <f>H15+H21</f>
        <v>0</v>
      </c>
      <c r="G23" s="225"/>
      <c r="H23" s="226"/>
    </row>
    <row r="24" spans="1:14" ht="30" customHeight="1" thickBot="1" x14ac:dyDescent="0.3">
      <c r="A24" s="13"/>
      <c r="B24" s="13"/>
      <c r="C24" s="13"/>
      <c r="D24" s="311" t="s">
        <v>19</v>
      </c>
      <c r="E24" s="312"/>
      <c r="F24" s="229">
        <f>F25-F23</f>
        <v>0</v>
      </c>
      <c r="G24" s="230"/>
      <c r="H24" s="231"/>
    </row>
    <row r="25" spans="1:14" ht="30" customHeight="1" thickBot="1" x14ac:dyDescent="0.3">
      <c r="A25" s="11"/>
      <c r="B25" s="11"/>
      <c r="C25" s="11"/>
      <c r="D25" s="284" t="s">
        <v>18</v>
      </c>
      <c r="E25" s="285"/>
      <c r="F25" s="250">
        <f>I15+I21</f>
        <v>0</v>
      </c>
      <c r="G25" s="230"/>
      <c r="H25" s="231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54" t="s">
        <v>11</v>
      </c>
      <c r="B27" s="254"/>
      <c r="C27" s="254"/>
      <c r="D27" s="254"/>
      <c r="E27" s="254"/>
      <c r="F27" s="255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216" t="s">
        <v>152</v>
      </c>
      <c r="B28" s="217"/>
      <c r="C28" s="217"/>
      <c r="D28" s="217"/>
      <c r="E28" s="217"/>
      <c r="F28" s="218" t="s">
        <v>9</v>
      </c>
      <c r="G28" s="219"/>
    </row>
    <row r="29" spans="1:14" s="9" customFormat="1" ht="31.5" customHeight="1" x14ac:dyDescent="0.25">
      <c r="A29" s="232" t="s">
        <v>45</v>
      </c>
      <c r="B29" s="233"/>
      <c r="C29" s="233"/>
      <c r="D29" s="234"/>
      <c r="E29" s="234"/>
      <c r="F29" s="235"/>
      <c r="G29" s="236"/>
    </row>
    <row r="30" spans="1:14" s="9" customFormat="1" ht="57" customHeight="1" x14ac:dyDescent="0.25">
      <c r="A30" s="207" t="s">
        <v>12</v>
      </c>
      <c r="B30" s="208"/>
      <c r="C30" s="208"/>
      <c r="D30" s="209"/>
      <c r="E30" s="209"/>
      <c r="F30" s="210"/>
      <c r="G30" s="211"/>
    </row>
    <row r="31" spans="1:14" s="9" customFormat="1" ht="25.15" customHeight="1" x14ac:dyDescent="0.25">
      <c r="A31" s="204" t="s">
        <v>7</v>
      </c>
      <c r="B31" s="205"/>
      <c r="C31" s="205"/>
      <c r="D31" s="205"/>
      <c r="E31" s="205"/>
      <c r="F31" s="210"/>
      <c r="G31" s="211"/>
    </row>
    <row r="32" spans="1:14" s="9" customFormat="1" ht="25.15" customHeight="1" x14ac:dyDescent="0.25">
      <c r="A32" s="194" t="s">
        <v>8</v>
      </c>
      <c r="B32" s="195"/>
      <c r="C32" s="195"/>
      <c r="D32" s="195"/>
      <c r="E32" s="195"/>
      <c r="F32" s="210"/>
      <c r="G32" s="211"/>
    </row>
    <row r="33" spans="1:12" s="9" customFormat="1" ht="25.15" customHeight="1" x14ac:dyDescent="0.25">
      <c r="A33" s="194" t="s">
        <v>247</v>
      </c>
      <c r="B33" s="195"/>
      <c r="C33" s="195"/>
      <c r="D33" s="195"/>
      <c r="E33" s="196"/>
      <c r="F33" s="190"/>
      <c r="G33" s="191"/>
    </row>
    <row r="34" spans="1:12" s="9" customFormat="1" ht="25.15" customHeight="1" x14ac:dyDescent="0.25">
      <c r="A34" s="325" t="s">
        <v>64</v>
      </c>
      <c r="B34" s="326"/>
      <c r="C34" s="326"/>
      <c r="D34" s="326"/>
      <c r="E34" s="327"/>
      <c r="F34" s="210"/>
      <c r="G34" s="211"/>
      <c r="I34" s="308"/>
      <c r="J34" s="308"/>
      <c r="K34" s="308"/>
    </row>
    <row r="35" spans="1:12" s="9" customFormat="1" ht="25.15" customHeight="1" x14ac:dyDescent="0.25">
      <c r="A35" s="325" t="s">
        <v>65</v>
      </c>
      <c r="B35" s="326"/>
      <c r="C35" s="326"/>
      <c r="D35" s="326"/>
      <c r="E35" s="327"/>
      <c r="F35" s="190"/>
      <c r="G35" s="191"/>
      <c r="I35"/>
      <c r="J35" s="328"/>
      <c r="K35" s="328"/>
      <c r="L35" s="328"/>
    </row>
    <row r="36" spans="1:12" s="9" customFormat="1" ht="25.15" customHeight="1" thickBot="1" x14ac:dyDescent="0.3">
      <c r="A36" s="321" t="s">
        <v>2</v>
      </c>
      <c r="B36" s="322"/>
      <c r="C36" s="322"/>
      <c r="D36" s="322"/>
      <c r="E36" s="323"/>
      <c r="F36" s="192"/>
      <c r="G36" s="193"/>
      <c r="I36"/>
      <c r="J36" s="324"/>
      <c r="K36" s="324"/>
      <c r="L36" s="324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300" t="s">
        <v>13</v>
      </c>
      <c r="B38" s="300"/>
      <c r="C38" s="300"/>
      <c r="D38" s="300"/>
      <c r="E38" s="300"/>
      <c r="F38" s="300"/>
      <c r="G38" s="300"/>
    </row>
    <row r="40" spans="1:12" x14ac:dyDescent="0.2">
      <c r="A40" s="200" t="s">
        <v>291</v>
      </c>
      <c r="B40" s="200"/>
      <c r="C40" s="200"/>
      <c r="D40" s="200"/>
      <c r="E40" s="200"/>
      <c r="F40" s="200"/>
      <c r="G40" s="200"/>
      <c r="H40" s="200"/>
      <c r="I40" s="200"/>
    </row>
    <row r="41" spans="1:12" x14ac:dyDescent="0.2">
      <c r="A41" s="201"/>
      <c r="B41" s="201"/>
      <c r="C41" s="201"/>
      <c r="D41" s="201"/>
      <c r="E41" s="201"/>
      <c r="F41" s="201"/>
      <c r="G41" s="201"/>
      <c r="H41" s="201"/>
      <c r="I41" s="201"/>
    </row>
    <row r="42" spans="1:12" ht="29.25" customHeight="1" x14ac:dyDescent="0.2">
      <c r="A42" s="201" t="s">
        <v>14</v>
      </c>
      <c r="B42" s="201"/>
      <c r="C42" s="201"/>
      <c r="D42" s="201"/>
      <c r="E42" s="201"/>
      <c r="F42" s="201"/>
      <c r="G42" s="201"/>
      <c r="H42" s="201"/>
      <c r="I42" s="201"/>
    </row>
    <row r="43" spans="1:12" x14ac:dyDescent="0.2">
      <c r="A43" s="202" t="s">
        <v>41</v>
      </c>
      <c r="B43" s="202"/>
      <c r="C43" s="202"/>
      <c r="D43" s="202"/>
      <c r="E43" s="202"/>
      <c r="F43" s="202"/>
      <c r="G43" s="202"/>
      <c r="H43" s="202"/>
      <c r="I43" s="202"/>
    </row>
    <row r="44" spans="1:12" ht="17.25" customHeight="1" x14ac:dyDescent="0.2">
      <c r="A44" s="203" t="s">
        <v>15</v>
      </c>
      <c r="B44" s="203"/>
      <c r="C44" s="203"/>
      <c r="D44" s="203"/>
      <c r="E44" s="203"/>
      <c r="F44" s="203"/>
      <c r="G44" s="203"/>
      <c r="H44" s="203"/>
      <c r="I44" s="203"/>
    </row>
  </sheetData>
  <mergeCells count="49">
    <mergeCell ref="A17:E17"/>
    <mergeCell ref="A21:G21"/>
    <mergeCell ref="A5:D5"/>
    <mergeCell ref="E5:M5"/>
    <mergeCell ref="A7:M7"/>
    <mergeCell ref="A8:M8"/>
    <mergeCell ref="A15:G15"/>
    <mergeCell ref="A9:E9"/>
    <mergeCell ref="H1:M1"/>
    <mergeCell ref="A2:M2"/>
    <mergeCell ref="A3:D3"/>
    <mergeCell ref="E3:M3"/>
    <mergeCell ref="A4:D4"/>
    <mergeCell ref="E4:M4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4:G34"/>
    <mergeCell ref="A33:E33"/>
    <mergeCell ref="F33:G33"/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92D050"/>
    <pageSetUpPr fitToPage="1"/>
  </sheetPr>
  <dimension ref="A1:O37"/>
  <sheetViews>
    <sheetView topLeftCell="A22" zoomScaleNormal="100" workbookViewId="0">
      <selection activeCell="A33" sqref="A33:I33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213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3.2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70</v>
      </c>
      <c r="F10" s="29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40.5" customHeight="1" x14ac:dyDescent="0.2">
      <c r="A11" s="40" t="s">
        <v>23</v>
      </c>
      <c r="B11" s="37">
        <v>38330</v>
      </c>
      <c r="C11" s="38" t="s">
        <v>285</v>
      </c>
      <c r="D11" s="133" t="s">
        <v>121</v>
      </c>
      <c r="E11" s="55">
        <v>6100</v>
      </c>
      <c r="F11" s="136"/>
      <c r="G11" s="20"/>
      <c r="H11" s="77">
        <f>SUM(E11*F11)</f>
        <v>0</v>
      </c>
      <c r="I11" s="77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24</v>
      </c>
      <c r="B12" s="47">
        <v>38331</v>
      </c>
      <c r="C12" s="38" t="s">
        <v>286</v>
      </c>
      <c r="D12" s="133" t="s">
        <v>121</v>
      </c>
      <c r="E12" s="134">
        <v>9300</v>
      </c>
      <c r="F12" s="137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25</v>
      </c>
      <c r="B13" s="62">
        <v>38332</v>
      </c>
      <c r="C13" s="81" t="s">
        <v>287</v>
      </c>
      <c r="D13" s="135" t="s">
        <v>121</v>
      </c>
      <c r="E13" s="57">
        <v>9500</v>
      </c>
      <c r="F13" s="138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5"/>
      <c r="N13" s="2"/>
    </row>
    <row r="14" spans="1:15" s="6" customFormat="1" ht="25.9" customHeight="1" thickBot="1" x14ac:dyDescent="0.3">
      <c r="A14" s="243" t="s">
        <v>63</v>
      </c>
      <c r="B14" s="244"/>
      <c r="C14" s="244"/>
      <c r="D14" s="244"/>
      <c r="E14" s="244"/>
      <c r="F14" s="244"/>
      <c r="G14" s="245"/>
      <c r="H14" s="122">
        <f>SUM(H11:H13)</f>
        <v>0</v>
      </c>
      <c r="I14" s="123">
        <f>SUM(I11:I13)</f>
        <v>0</v>
      </c>
      <c r="J14" s="69"/>
      <c r="K14" s="70"/>
      <c r="L14" s="70"/>
      <c r="M14" s="70"/>
    </row>
    <row r="15" spans="1:15" s="6" customFormat="1" ht="10.15" customHeight="1" thickBot="1" x14ac:dyDescent="0.25">
      <c r="A15" s="220"/>
      <c r="B15" s="220"/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15" ht="30" customHeight="1" thickBot="1" x14ac:dyDescent="0.3">
      <c r="A16" s="297" t="s">
        <v>84</v>
      </c>
      <c r="B16" s="298"/>
      <c r="C16" s="299"/>
      <c r="D16" s="309" t="s">
        <v>17</v>
      </c>
      <c r="E16" s="310"/>
      <c r="F16" s="224">
        <f>H14</f>
        <v>0</v>
      </c>
      <c r="G16" s="225"/>
      <c r="H16" s="226"/>
    </row>
    <row r="17" spans="1:13" ht="30" customHeight="1" thickBot="1" x14ac:dyDescent="0.3">
      <c r="A17" s="13"/>
      <c r="B17" s="13"/>
      <c r="C17" s="13"/>
      <c r="D17" s="311" t="s">
        <v>19</v>
      </c>
      <c r="E17" s="312"/>
      <c r="F17" s="229">
        <f>F18-F16</f>
        <v>0</v>
      </c>
      <c r="G17" s="230"/>
      <c r="H17" s="231"/>
    </row>
    <row r="18" spans="1:13" ht="30" customHeight="1" thickBot="1" x14ac:dyDescent="0.3">
      <c r="A18" s="11"/>
      <c r="B18" s="11"/>
      <c r="C18" s="11"/>
      <c r="D18" s="284" t="s">
        <v>18</v>
      </c>
      <c r="E18" s="285"/>
      <c r="F18" s="250">
        <f t="shared" ref="F18" si="0">I14</f>
        <v>0</v>
      </c>
      <c r="G18" s="230"/>
      <c r="H18" s="231"/>
    </row>
    <row r="19" spans="1:13" s="6" customFormat="1" ht="10.1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6" customFormat="1" ht="25.15" customHeight="1" thickBot="1" x14ac:dyDescent="0.25">
      <c r="A20" s="254" t="s">
        <v>11</v>
      </c>
      <c r="B20" s="254"/>
      <c r="C20" s="254"/>
      <c r="D20" s="254"/>
      <c r="E20" s="254"/>
      <c r="F20" s="255"/>
      <c r="G20"/>
      <c r="H20"/>
      <c r="I20"/>
      <c r="J20"/>
      <c r="K20"/>
      <c r="L20"/>
      <c r="M20"/>
    </row>
    <row r="21" spans="1:13" s="9" customFormat="1" ht="36" customHeight="1" thickBot="1" x14ac:dyDescent="0.3">
      <c r="A21" s="216" t="s">
        <v>214</v>
      </c>
      <c r="B21" s="217"/>
      <c r="C21" s="217"/>
      <c r="D21" s="217"/>
      <c r="E21" s="217"/>
      <c r="F21" s="218" t="s">
        <v>9</v>
      </c>
      <c r="G21" s="219"/>
    </row>
    <row r="22" spans="1:13" s="9" customFormat="1" ht="34.5" customHeight="1" x14ac:dyDescent="0.25">
      <c r="A22" s="232" t="s">
        <v>45</v>
      </c>
      <c r="B22" s="233"/>
      <c r="C22" s="233"/>
      <c r="D22" s="234"/>
      <c r="E22" s="234"/>
      <c r="F22" s="235"/>
      <c r="G22" s="236"/>
    </row>
    <row r="23" spans="1:13" s="9" customFormat="1" ht="57" customHeight="1" x14ac:dyDescent="0.25">
      <c r="A23" s="207" t="s">
        <v>12</v>
      </c>
      <c r="B23" s="208"/>
      <c r="C23" s="208"/>
      <c r="D23" s="209"/>
      <c r="E23" s="209"/>
      <c r="F23" s="210"/>
      <c r="G23" s="211"/>
    </row>
    <row r="24" spans="1:13" s="9" customFormat="1" ht="25.15" customHeight="1" x14ac:dyDescent="0.25">
      <c r="A24" s="204" t="s">
        <v>7</v>
      </c>
      <c r="B24" s="205"/>
      <c r="C24" s="205"/>
      <c r="D24" s="205"/>
      <c r="E24" s="205"/>
      <c r="F24" s="210"/>
      <c r="G24" s="211"/>
    </row>
    <row r="25" spans="1:13" s="9" customFormat="1" ht="25.15" customHeight="1" x14ac:dyDescent="0.25">
      <c r="A25" s="194" t="s">
        <v>8</v>
      </c>
      <c r="B25" s="195"/>
      <c r="C25" s="195"/>
      <c r="D25" s="195"/>
      <c r="E25" s="195"/>
      <c r="F25" s="210"/>
      <c r="G25" s="211"/>
    </row>
    <row r="26" spans="1:13" s="9" customFormat="1" ht="25.15" customHeight="1" x14ac:dyDescent="0.25">
      <c r="A26" s="194" t="s">
        <v>247</v>
      </c>
      <c r="B26" s="195"/>
      <c r="C26" s="195"/>
      <c r="D26" s="195"/>
      <c r="E26" s="196"/>
      <c r="F26" s="190"/>
      <c r="G26" s="191"/>
    </row>
    <row r="27" spans="1:13" s="9" customFormat="1" ht="25.15" customHeight="1" x14ac:dyDescent="0.25">
      <c r="A27" s="212" t="s">
        <v>53</v>
      </c>
      <c r="B27" s="213"/>
      <c r="C27" s="213"/>
      <c r="D27" s="214"/>
      <c r="E27" s="215"/>
      <c r="F27" s="210"/>
      <c r="G27" s="211"/>
      <c r="I27" s="308"/>
      <c r="J27" s="308"/>
      <c r="K27" s="308"/>
    </row>
    <row r="28" spans="1:13" s="9" customFormat="1" ht="25.15" customHeight="1" x14ac:dyDescent="0.25">
      <c r="A28" s="329" t="s">
        <v>50</v>
      </c>
      <c r="B28" s="330"/>
      <c r="C28" s="330"/>
      <c r="D28" s="330"/>
      <c r="E28" s="331"/>
      <c r="F28" s="190"/>
      <c r="G28" s="191"/>
      <c r="I28"/>
      <c r="J28"/>
      <c r="K28"/>
    </row>
    <row r="29" spans="1:13" s="9" customFormat="1" ht="25.15" customHeight="1" thickBot="1" x14ac:dyDescent="0.3">
      <c r="A29" s="332" t="s">
        <v>51</v>
      </c>
      <c r="B29" s="333"/>
      <c r="C29" s="333"/>
      <c r="D29" s="333"/>
      <c r="E29" s="334"/>
      <c r="F29" s="192"/>
      <c r="G29" s="193"/>
      <c r="I29"/>
      <c r="J29"/>
      <c r="K29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300" t="s">
        <v>13</v>
      </c>
      <c r="B31" s="300"/>
      <c r="C31" s="300"/>
      <c r="D31" s="300"/>
      <c r="E31" s="300"/>
      <c r="F31" s="300"/>
      <c r="G31" s="300"/>
    </row>
    <row r="33" spans="1:9" x14ac:dyDescent="0.2">
      <c r="A33" s="200" t="s">
        <v>291</v>
      </c>
      <c r="B33" s="200"/>
      <c r="C33" s="200"/>
      <c r="D33" s="200"/>
      <c r="E33" s="200"/>
      <c r="F33" s="200"/>
      <c r="G33" s="200"/>
      <c r="H33" s="200"/>
      <c r="I33" s="200"/>
    </row>
    <row r="34" spans="1:9" x14ac:dyDescent="0.2">
      <c r="A34" s="201"/>
      <c r="B34" s="201"/>
      <c r="C34" s="201"/>
      <c r="D34" s="201"/>
      <c r="E34" s="201"/>
      <c r="F34" s="201"/>
      <c r="G34" s="201"/>
      <c r="H34" s="201"/>
      <c r="I34" s="201"/>
    </row>
    <row r="35" spans="1:9" ht="38.25" customHeight="1" x14ac:dyDescent="0.2">
      <c r="A35" s="201" t="s">
        <v>14</v>
      </c>
      <c r="B35" s="201"/>
      <c r="C35" s="201"/>
      <c r="D35" s="201"/>
      <c r="E35" s="201"/>
      <c r="F35" s="201"/>
      <c r="G35" s="201"/>
      <c r="H35" s="201"/>
      <c r="I35" s="201"/>
    </row>
    <row r="36" spans="1:9" x14ac:dyDescent="0.2">
      <c r="A36" s="202" t="s">
        <v>41</v>
      </c>
      <c r="B36" s="202"/>
      <c r="C36" s="202"/>
      <c r="D36" s="202"/>
      <c r="E36" s="202"/>
      <c r="F36" s="202"/>
      <c r="G36" s="202"/>
      <c r="H36" s="202"/>
      <c r="I36" s="202"/>
    </row>
    <row r="37" spans="1:9" ht="17.25" customHeight="1" x14ac:dyDescent="0.2">
      <c r="A37" s="203" t="s">
        <v>15</v>
      </c>
      <c r="B37" s="203"/>
      <c r="C37" s="203"/>
      <c r="D37" s="203"/>
      <c r="E37" s="203"/>
      <c r="F37" s="203"/>
      <c r="G37" s="203"/>
      <c r="H37" s="203"/>
      <c r="I37" s="203"/>
    </row>
  </sheetData>
  <mergeCells count="45"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23:E23"/>
    <mergeCell ref="F23:G23"/>
    <mergeCell ref="A16:C16"/>
    <mergeCell ref="D16:E16"/>
    <mergeCell ref="F16:H16"/>
    <mergeCell ref="D17:E17"/>
    <mergeCell ref="F17:H17"/>
    <mergeCell ref="D18:E18"/>
    <mergeCell ref="F18:H18"/>
    <mergeCell ref="A20:F20"/>
    <mergeCell ref="A21:E21"/>
    <mergeCell ref="F21:G21"/>
    <mergeCell ref="A22:E22"/>
    <mergeCell ref="F22:G22"/>
    <mergeCell ref="A24:E24"/>
    <mergeCell ref="F24:G24"/>
    <mergeCell ref="A25:E25"/>
    <mergeCell ref="F25:G25"/>
    <mergeCell ref="A27:E27"/>
    <mergeCell ref="F27:G27"/>
    <mergeCell ref="A26:E26"/>
    <mergeCell ref="F26:G26"/>
    <mergeCell ref="I27:K27"/>
    <mergeCell ref="A28:E28"/>
    <mergeCell ref="F28:G28"/>
    <mergeCell ref="A29:E29"/>
    <mergeCell ref="F29:G29"/>
    <mergeCell ref="A37:I37"/>
    <mergeCell ref="A31:G31"/>
    <mergeCell ref="A33:I33"/>
    <mergeCell ref="A34:I34"/>
    <mergeCell ref="A35:I35"/>
    <mergeCell ref="A36:I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92D050"/>
    <pageSetUpPr fitToPage="1"/>
  </sheetPr>
  <dimension ref="A1:O57"/>
  <sheetViews>
    <sheetView topLeftCell="A49" zoomScaleNormal="100" workbookViewId="0">
      <selection activeCell="A53" sqref="A53:I53"/>
    </sheetView>
  </sheetViews>
  <sheetFormatPr defaultColWidth="8.85546875" defaultRowHeight="12.75" x14ac:dyDescent="0.2"/>
  <cols>
    <col min="1" max="1" width="4.7109375" customWidth="1"/>
    <col min="2" max="2" width="13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85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4" customHeight="1" x14ac:dyDescent="0.2">
      <c r="A8" s="242" t="s">
        <v>105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6" t="s">
        <v>156</v>
      </c>
      <c r="B10" s="247"/>
      <c r="C10" s="247"/>
      <c r="D10" s="247"/>
      <c r="E10" s="247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86.25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66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52" t="s">
        <v>23</v>
      </c>
      <c r="B12" s="139">
        <v>38403</v>
      </c>
      <c r="C12" s="141" t="s">
        <v>221</v>
      </c>
      <c r="D12" s="38" t="s">
        <v>121</v>
      </c>
      <c r="E12" s="55">
        <v>6500</v>
      </c>
      <c r="F12" s="136"/>
      <c r="G12" s="20"/>
      <c r="H12" s="77">
        <f t="shared" ref="H12:H15" si="0">SUM(E12*F12)</f>
        <v>0</v>
      </c>
      <c r="I12" s="77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60</v>
      </c>
      <c r="B13" s="140">
        <v>38404</v>
      </c>
      <c r="C13" s="141" t="s">
        <v>223</v>
      </c>
      <c r="D13" s="38" t="s">
        <v>121</v>
      </c>
      <c r="E13" s="55">
        <v>7500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39">
        <v>38405</v>
      </c>
      <c r="C14" s="141" t="s">
        <v>212</v>
      </c>
      <c r="D14" s="38" t="s">
        <v>121</v>
      </c>
      <c r="E14" s="55">
        <v>2300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39">
        <v>38406</v>
      </c>
      <c r="C15" s="142" t="s">
        <v>222</v>
      </c>
      <c r="D15" s="38" t="s">
        <v>121</v>
      </c>
      <c r="E15" s="55">
        <v>1060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3" t="s">
        <v>63</v>
      </c>
      <c r="B16" s="244"/>
      <c r="C16" s="244"/>
      <c r="D16" s="244"/>
      <c r="E16" s="244"/>
      <c r="F16" s="244"/>
      <c r="G16" s="245"/>
      <c r="H16" s="129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46" t="s">
        <v>157</v>
      </c>
      <c r="B18" s="247"/>
      <c r="C18" s="247"/>
      <c r="D18" s="247"/>
      <c r="E18" s="247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86.25" customHeight="1" x14ac:dyDescent="0.2">
      <c r="A19" s="34" t="s">
        <v>22</v>
      </c>
      <c r="B19" s="29" t="s">
        <v>40</v>
      </c>
      <c r="C19" s="29" t="s">
        <v>6</v>
      </c>
      <c r="D19" s="27" t="s">
        <v>125</v>
      </c>
      <c r="E19" s="28" t="s">
        <v>66</v>
      </c>
      <c r="F19" s="29" t="s">
        <v>37</v>
      </c>
      <c r="G19" s="30" t="s">
        <v>38</v>
      </c>
      <c r="H19" s="29" t="s">
        <v>67</v>
      </c>
      <c r="I19" s="29" t="s">
        <v>68</v>
      </c>
      <c r="J19" s="29" t="s">
        <v>39</v>
      </c>
      <c r="K19" s="31" t="s">
        <v>95</v>
      </c>
      <c r="L19" s="31" t="s">
        <v>21</v>
      </c>
      <c r="M19" s="32" t="s">
        <v>0</v>
      </c>
      <c r="N19" s="3"/>
    </row>
    <row r="20" spans="1:14" s="7" customFormat="1" ht="44.25" customHeight="1" x14ac:dyDescent="0.2">
      <c r="A20" s="52" t="s">
        <v>27</v>
      </c>
      <c r="B20" s="37">
        <v>38398</v>
      </c>
      <c r="C20" s="53" t="s">
        <v>61</v>
      </c>
      <c r="D20" s="38" t="s">
        <v>121</v>
      </c>
      <c r="E20" s="55">
        <v>20760</v>
      </c>
      <c r="F20" s="136"/>
      <c r="G20" s="20"/>
      <c r="H20" s="77">
        <f t="shared" ref="H20:H23" si="2">SUM(E20*F20)</f>
        <v>0</v>
      </c>
      <c r="I20" s="77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28</v>
      </c>
      <c r="B21" s="1">
        <v>38397</v>
      </c>
      <c r="C21" s="53" t="s">
        <v>102</v>
      </c>
      <c r="D21" s="38" t="s">
        <v>121</v>
      </c>
      <c r="E21" s="55">
        <v>10560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29</v>
      </c>
      <c r="B22" s="1">
        <v>38399</v>
      </c>
      <c r="C22" s="53" t="s">
        <v>101</v>
      </c>
      <c r="D22" s="38" t="s">
        <v>121</v>
      </c>
      <c r="E22" s="55">
        <v>8320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30</v>
      </c>
      <c r="B23" s="1">
        <v>38396</v>
      </c>
      <c r="C23" s="53" t="s">
        <v>103</v>
      </c>
      <c r="D23" s="38" t="s">
        <v>121</v>
      </c>
      <c r="E23" s="55">
        <v>9920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43" t="s">
        <v>63</v>
      </c>
      <c r="B24" s="244"/>
      <c r="C24" s="244"/>
      <c r="D24" s="244"/>
      <c r="E24" s="244"/>
      <c r="F24" s="244"/>
      <c r="G24" s="245"/>
      <c r="H24" s="122">
        <f>SUM(H20:H23)</f>
        <v>0</v>
      </c>
      <c r="I24" s="123">
        <f>SUM(I20:I23)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46" t="s">
        <v>158</v>
      </c>
      <c r="B26" s="247"/>
      <c r="C26" s="247"/>
      <c r="D26" s="247"/>
      <c r="E26" s="247"/>
      <c r="F26" s="91"/>
      <c r="G26" s="92"/>
      <c r="H26" s="93"/>
      <c r="I26" s="93"/>
      <c r="J26" s="94"/>
      <c r="K26" s="94"/>
      <c r="L26" s="94"/>
      <c r="M26" s="95"/>
      <c r="N26" s="2"/>
    </row>
    <row r="27" spans="1:14" s="6" customFormat="1" ht="86.25" customHeight="1" x14ac:dyDescent="0.2">
      <c r="A27" s="34" t="s">
        <v>22</v>
      </c>
      <c r="B27" s="29" t="s">
        <v>40</v>
      </c>
      <c r="C27" s="29" t="s">
        <v>6</v>
      </c>
      <c r="D27" s="27" t="s">
        <v>125</v>
      </c>
      <c r="E27" s="28" t="s">
        <v>66</v>
      </c>
      <c r="F27" s="29" t="s">
        <v>37</v>
      </c>
      <c r="G27" s="30" t="s">
        <v>38</v>
      </c>
      <c r="H27" s="29" t="s">
        <v>67</v>
      </c>
      <c r="I27" s="29" t="s">
        <v>68</v>
      </c>
      <c r="J27" s="29" t="s">
        <v>39</v>
      </c>
      <c r="K27" s="31" t="s">
        <v>95</v>
      </c>
      <c r="L27" s="31" t="s">
        <v>21</v>
      </c>
      <c r="M27" s="32" t="s">
        <v>0</v>
      </c>
      <c r="N27" s="3"/>
    </row>
    <row r="28" spans="1:14" s="7" customFormat="1" ht="44.25" customHeight="1" x14ac:dyDescent="0.2">
      <c r="A28" s="52" t="s">
        <v>31</v>
      </c>
      <c r="B28" s="139">
        <v>38401</v>
      </c>
      <c r="C28" s="38" t="s">
        <v>164</v>
      </c>
      <c r="D28" s="38" t="s">
        <v>121</v>
      </c>
      <c r="E28" s="55">
        <v>280</v>
      </c>
      <c r="F28" s="136"/>
      <c r="G28" s="20"/>
      <c r="H28" s="77">
        <f t="shared" ref="H28:H30" si="4">SUM(E28*F28)</f>
        <v>0</v>
      </c>
      <c r="I28" s="77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57</v>
      </c>
      <c r="B29" s="139">
        <v>38402</v>
      </c>
      <c r="C29" s="38" t="s">
        <v>165</v>
      </c>
      <c r="D29" s="38" t="s">
        <v>121</v>
      </c>
      <c r="E29" s="55">
        <v>5140</v>
      </c>
      <c r="F29" s="136"/>
      <c r="G29" s="20"/>
      <c r="H29" s="77">
        <f t="shared" si="4"/>
        <v>0</v>
      </c>
      <c r="I29" s="77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7" t="s">
        <v>58</v>
      </c>
      <c r="B30" s="62">
        <v>38400</v>
      </c>
      <c r="C30" s="49" t="s">
        <v>163</v>
      </c>
      <c r="D30" s="38" t="s">
        <v>121</v>
      </c>
      <c r="E30" s="57">
        <v>940</v>
      </c>
      <c r="F30" s="138"/>
      <c r="G30" s="21"/>
      <c r="H30" s="78">
        <f t="shared" si="4"/>
        <v>0</v>
      </c>
      <c r="I30" s="78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243" t="s">
        <v>63</v>
      </c>
      <c r="B31" s="244"/>
      <c r="C31" s="244"/>
      <c r="D31" s="244"/>
      <c r="E31" s="244"/>
      <c r="F31" s="244"/>
      <c r="G31" s="245"/>
      <c r="H31" s="122">
        <f>SUM(H28:H30)</f>
        <v>0</v>
      </c>
      <c r="I31" s="123">
        <f>SUM(I28:I30)</f>
        <v>0</v>
      </c>
      <c r="J31" s="69"/>
      <c r="K31" s="70"/>
      <c r="L31" s="70"/>
      <c r="M31" s="70"/>
    </row>
    <row r="32" spans="1:14" s="6" customFormat="1" ht="18.75" customHeight="1" thickBot="1" x14ac:dyDescent="0.25">
      <c r="A32" s="220"/>
      <c r="B32" s="220"/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221"/>
    </row>
    <row r="33" spans="1:13" ht="30" customHeight="1" thickBot="1" x14ac:dyDescent="0.3">
      <c r="A33" s="297" t="s">
        <v>86</v>
      </c>
      <c r="B33" s="298"/>
      <c r="C33" s="299"/>
      <c r="D33" s="309" t="s">
        <v>17</v>
      </c>
      <c r="E33" s="310"/>
      <c r="F33" s="224">
        <f>H16+H24+H31</f>
        <v>0</v>
      </c>
      <c r="G33" s="225"/>
      <c r="H33" s="226"/>
    </row>
    <row r="34" spans="1:13" ht="30" customHeight="1" thickBot="1" x14ac:dyDescent="0.3">
      <c r="A34" s="13"/>
      <c r="B34" s="13"/>
      <c r="C34" s="13"/>
      <c r="D34" s="311" t="s">
        <v>19</v>
      </c>
      <c r="E34" s="312"/>
      <c r="F34" s="229">
        <f>F35-F33</f>
        <v>0</v>
      </c>
      <c r="G34" s="230"/>
      <c r="H34" s="231"/>
    </row>
    <row r="35" spans="1:13" ht="30" customHeight="1" thickBot="1" x14ac:dyDescent="0.3">
      <c r="A35" s="11"/>
      <c r="B35" s="11"/>
      <c r="C35" s="11"/>
      <c r="D35" s="284" t="s">
        <v>18</v>
      </c>
      <c r="E35" s="285"/>
      <c r="F35" s="250">
        <f>I16+I24+I31</f>
        <v>0</v>
      </c>
      <c r="G35" s="230"/>
      <c r="H35" s="231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254" t="s">
        <v>11</v>
      </c>
      <c r="B37" s="254"/>
      <c r="C37" s="254"/>
      <c r="D37" s="254"/>
      <c r="E37" s="254"/>
      <c r="F37" s="255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216" t="s">
        <v>87</v>
      </c>
      <c r="B38" s="217"/>
      <c r="C38" s="217"/>
      <c r="D38" s="217"/>
      <c r="E38" s="217"/>
      <c r="F38" s="218" t="s">
        <v>9</v>
      </c>
      <c r="G38" s="219"/>
    </row>
    <row r="39" spans="1:13" s="9" customFormat="1" ht="31.5" customHeight="1" x14ac:dyDescent="0.25">
      <c r="A39" s="232" t="s">
        <v>45</v>
      </c>
      <c r="B39" s="233"/>
      <c r="C39" s="233"/>
      <c r="D39" s="234"/>
      <c r="E39" s="234"/>
      <c r="F39" s="235"/>
      <c r="G39" s="236"/>
    </row>
    <row r="40" spans="1:13" s="9" customFormat="1" ht="57" customHeight="1" x14ac:dyDescent="0.25">
      <c r="A40" s="207" t="s">
        <v>12</v>
      </c>
      <c r="B40" s="208"/>
      <c r="C40" s="208"/>
      <c r="D40" s="209"/>
      <c r="E40" s="209"/>
      <c r="F40" s="210"/>
      <c r="G40" s="211"/>
    </row>
    <row r="41" spans="1:13" s="9" customFormat="1" ht="25.15" customHeight="1" x14ac:dyDescent="0.25">
      <c r="A41" s="204" t="s">
        <v>7</v>
      </c>
      <c r="B41" s="205"/>
      <c r="C41" s="205"/>
      <c r="D41" s="205"/>
      <c r="E41" s="205"/>
      <c r="F41" s="210"/>
      <c r="G41" s="211"/>
    </row>
    <row r="42" spans="1:13" s="9" customFormat="1" ht="25.15" customHeight="1" x14ac:dyDescent="0.25">
      <c r="A42" s="194" t="s">
        <v>8</v>
      </c>
      <c r="B42" s="195"/>
      <c r="C42" s="195"/>
      <c r="D42" s="195"/>
      <c r="E42" s="195"/>
      <c r="F42" s="210"/>
      <c r="G42" s="211"/>
    </row>
    <row r="43" spans="1:13" s="9" customFormat="1" ht="25.15" customHeight="1" x14ac:dyDescent="0.25">
      <c r="A43" s="194" t="s">
        <v>247</v>
      </c>
      <c r="B43" s="195"/>
      <c r="C43" s="195"/>
      <c r="D43" s="195"/>
      <c r="E43" s="196"/>
      <c r="F43" s="190"/>
      <c r="G43" s="191"/>
    </row>
    <row r="44" spans="1:13" s="9" customFormat="1" ht="25.15" customHeight="1" x14ac:dyDescent="0.25">
      <c r="A44" s="194" t="s">
        <v>159</v>
      </c>
      <c r="B44" s="195"/>
      <c r="C44" s="195"/>
      <c r="D44" s="195"/>
      <c r="E44" s="196"/>
      <c r="F44" s="190"/>
      <c r="G44" s="191"/>
    </row>
    <row r="45" spans="1:13" s="9" customFormat="1" ht="25.15" customHeight="1" x14ac:dyDescent="0.25">
      <c r="A45" s="194" t="s">
        <v>162</v>
      </c>
      <c r="B45" s="195"/>
      <c r="C45" s="195"/>
      <c r="D45" s="195"/>
      <c r="E45" s="196"/>
      <c r="F45" s="190"/>
      <c r="G45" s="191"/>
    </row>
    <row r="46" spans="1:13" s="9" customFormat="1" ht="25.15" customHeight="1" x14ac:dyDescent="0.25">
      <c r="A46" s="194" t="s">
        <v>160</v>
      </c>
      <c r="B46" s="195"/>
      <c r="C46" s="195"/>
      <c r="D46" s="195"/>
      <c r="E46" s="196"/>
      <c r="F46" s="190"/>
      <c r="G46" s="191"/>
    </row>
    <row r="47" spans="1:13" s="9" customFormat="1" ht="25.15" customHeight="1" x14ac:dyDescent="0.25">
      <c r="A47" s="194" t="s">
        <v>161</v>
      </c>
      <c r="B47" s="195"/>
      <c r="C47" s="195"/>
      <c r="D47" s="195"/>
      <c r="E47" s="196"/>
      <c r="F47" s="190"/>
      <c r="G47" s="191"/>
    </row>
    <row r="48" spans="1:13" s="9" customFormat="1" ht="29.25" customHeight="1" x14ac:dyDescent="0.25">
      <c r="A48" s="204" t="s">
        <v>238</v>
      </c>
      <c r="B48" s="205"/>
      <c r="C48" s="205"/>
      <c r="D48" s="205"/>
      <c r="E48" s="206"/>
      <c r="F48" s="190"/>
      <c r="G48" s="191"/>
    </row>
    <row r="49" spans="1:9" s="9" customFormat="1" ht="26.25" customHeight="1" thickBot="1" x14ac:dyDescent="0.3">
      <c r="A49" s="335" t="s">
        <v>237</v>
      </c>
      <c r="B49" s="336"/>
      <c r="C49" s="336"/>
      <c r="D49" s="336"/>
      <c r="E49" s="337"/>
      <c r="F49" s="192"/>
      <c r="G49" s="193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300" t="s">
        <v>13</v>
      </c>
      <c r="B51" s="300"/>
      <c r="C51" s="300"/>
      <c r="D51" s="300"/>
      <c r="E51" s="300"/>
      <c r="F51" s="300"/>
      <c r="G51" s="300"/>
    </row>
    <row r="53" spans="1:9" x14ac:dyDescent="0.2">
      <c r="A53" s="200" t="s">
        <v>291</v>
      </c>
      <c r="B53" s="200"/>
      <c r="C53" s="200"/>
      <c r="D53" s="200"/>
      <c r="E53" s="200"/>
      <c r="F53" s="200"/>
      <c r="G53" s="200"/>
      <c r="H53" s="200"/>
      <c r="I53" s="200"/>
    </row>
    <row r="54" spans="1:9" x14ac:dyDescent="0.2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ht="23.25" customHeight="1" x14ac:dyDescent="0.2">
      <c r="A55" s="201" t="s">
        <v>14</v>
      </c>
      <c r="B55" s="201"/>
      <c r="C55" s="201"/>
      <c r="D55" s="201"/>
      <c r="E55" s="201"/>
      <c r="F55" s="201"/>
      <c r="G55" s="201"/>
      <c r="H55" s="201"/>
      <c r="I55" s="201"/>
    </row>
    <row r="56" spans="1:9" x14ac:dyDescent="0.2">
      <c r="A56" s="202" t="s">
        <v>41</v>
      </c>
      <c r="B56" s="202"/>
      <c r="C56" s="202"/>
      <c r="D56" s="202"/>
      <c r="E56" s="202"/>
      <c r="F56" s="202"/>
      <c r="G56" s="202"/>
      <c r="H56" s="202"/>
      <c r="I56" s="202"/>
    </row>
    <row r="57" spans="1:9" ht="17.25" customHeight="1" x14ac:dyDescent="0.2">
      <c r="A57" s="203" t="s">
        <v>15</v>
      </c>
      <c r="B57" s="203"/>
      <c r="C57" s="203"/>
      <c r="D57" s="203"/>
      <c r="E57" s="203"/>
      <c r="F57" s="203"/>
      <c r="G57" s="203"/>
      <c r="H57" s="203"/>
      <c r="I57" s="203"/>
    </row>
  </sheetData>
  <mergeCells count="55">
    <mergeCell ref="A57:I57"/>
    <mergeCell ref="A51:G51"/>
    <mergeCell ref="A53:I53"/>
    <mergeCell ref="A54:I54"/>
    <mergeCell ref="A55:I55"/>
    <mergeCell ref="A56:I56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F35:H35"/>
    <mergeCell ref="A37:F37"/>
    <mergeCell ref="A38:E38"/>
    <mergeCell ref="F38:G38"/>
    <mergeCell ref="A39:E39"/>
    <mergeCell ref="F39:G39"/>
    <mergeCell ref="A5:D5"/>
    <mergeCell ref="E5:M5"/>
    <mergeCell ref="A7:M7"/>
    <mergeCell ref="A8:M8"/>
    <mergeCell ref="A16:G16"/>
    <mergeCell ref="H1:M1"/>
    <mergeCell ref="A2:M2"/>
    <mergeCell ref="A3:D3"/>
    <mergeCell ref="E3:M3"/>
    <mergeCell ref="A4:D4"/>
    <mergeCell ref="E4:M4"/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92D050"/>
    <pageSetUpPr fitToPage="1"/>
  </sheetPr>
  <dimension ref="A1:O51"/>
  <sheetViews>
    <sheetView topLeftCell="A16" zoomScaleNormal="100" workbookViewId="0">
      <selection activeCell="A46" sqref="A46:I46"/>
    </sheetView>
  </sheetViews>
  <sheetFormatPr defaultColWidth="8.85546875" defaultRowHeight="12.75" x14ac:dyDescent="0.2"/>
  <cols>
    <col min="1" max="1" width="4.7109375" customWidth="1"/>
    <col min="2" max="2" width="15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17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276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4.7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22</v>
      </c>
      <c r="B10" s="29" t="s">
        <v>40</v>
      </c>
      <c r="C10" s="29" t="s">
        <v>6</v>
      </c>
      <c r="D10" s="65" t="s">
        <v>166</v>
      </c>
      <c r="E10" s="28" t="s">
        <v>70</v>
      </c>
      <c r="F10" s="82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115">
        <v>1930</v>
      </c>
      <c r="C11" s="141" t="s">
        <v>271</v>
      </c>
      <c r="D11" s="38" t="s">
        <v>167</v>
      </c>
      <c r="E11" s="55">
        <v>40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115">
        <v>1933</v>
      </c>
      <c r="C12" s="141" t="s">
        <v>272</v>
      </c>
      <c r="D12" s="38" t="s">
        <v>167</v>
      </c>
      <c r="E12" s="55">
        <v>1000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115">
        <v>1934</v>
      </c>
      <c r="C13" s="141" t="s">
        <v>273</v>
      </c>
      <c r="D13" s="38" t="s">
        <v>167</v>
      </c>
      <c r="E13" s="55">
        <v>320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115">
        <v>1935</v>
      </c>
      <c r="C14" s="141" t="s">
        <v>274</v>
      </c>
      <c r="D14" s="38" t="s">
        <v>167</v>
      </c>
      <c r="E14" s="55">
        <v>1040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164">
        <v>1936</v>
      </c>
      <c r="C15" s="143" t="s">
        <v>275</v>
      </c>
      <c r="D15" s="49" t="s">
        <v>167</v>
      </c>
      <c r="E15" s="55">
        <v>480</v>
      </c>
      <c r="F15" s="138"/>
      <c r="G15" s="20"/>
      <c r="H15" s="77">
        <f t="shared" ref="H15:H24" si="2">SUM(E15*F15)</f>
        <v>0</v>
      </c>
      <c r="I15" s="77">
        <f t="shared" ref="I15:I24" si="3">H15+(H15*G15)</f>
        <v>0</v>
      </c>
      <c r="J15" s="22"/>
      <c r="K15" s="22"/>
      <c r="L15" s="35"/>
      <c r="M15" s="23"/>
      <c r="N15" s="2"/>
    </row>
    <row r="16" spans="1:15" s="7" customFormat="1" ht="44.25" customHeight="1" x14ac:dyDescent="0.2">
      <c r="A16" s="52" t="s">
        <v>28</v>
      </c>
      <c r="B16" s="170">
        <v>37436</v>
      </c>
      <c r="C16" s="171" t="s">
        <v>259</v>
      </c>
      <c r="D16" s="54" t="s">
        <v>121</v>
      </c>
      <c r="E16" s="55">
        <v>20</v>
      </c>
      <c r="F16" s="137"/>
      <c r="G16" s="20"/>
      <c r="H16" s="77">
        <f t="shared" si="2"/>
        <v>0</v>
      </c>
      <c r="I16" s="77">
        <f t="shared" si="3"/>
        <v>0</v>
      </c>
      <c r="J16" s="22"/>
      <c r="K16" s="22"/>
      <c r="L16" s="35"/>
      <c r="M16" s="23"/>
      <c r="N16" s="2"/>
    </row>
    <row r="17" spans="1:14" s="7" customFormat="1" ht="44.25" customHeight="1" x14ac:dyDescent="0.2">
      <c r="A17" s="52" t="s">
        <v>29</v>
      </c>
      <c r="B17" s="170">
        <v>37433</v>
      </c>
      <c r="C17" s="171" t="s">
        <v>260</v>
      </c>
      <c r="D17" s="54" t="s">
        <v>253</v>
      </c>
      <c r="E17" s="55">
        <v>96</v>
      </c>
      <c r="F17" s="137"/>
      <c r="G17" s="20"/>
      <c r="H17" s="77">
        <f t="shared" si="2"/>
        <v>0</v>
      </c>
      <c r="I17" s="77">
        <f t="shared" si="3"/>
        <v>0</v>
      </c>
      <c r="J17" s="22"/>
      <c r="K17" s="22"/>
      <c r="L17" s="35"/>
      <c r="M17" s="23"/>
      <c r="N17" s="2"/>
    </row>
    <row r="18" spans="1:14" s="7" customFormat="1" ht="44.25" customHeight="1" x14ac:dyDescent="0.2">
      <c r="A18" s="52" t="s">
        <v>30</v>
      </c>
      <c r="B18" s="170" t="s">
        <v>261</v>
      </c>
      <c r="C18" s="171" t="s">
        <v>266</v>
      </c>
      <c r="D18" s="54" t="s">
        <v>253</v>
      </c>
      <c r="E18" s="55">
        <v>150</v>
      </c>
      <c r="F18" s="137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44.25" customHeight="1" x14ac:dyDescent="0.2">
      <c r="A19" s="52" t="s">
        <v>31</v>
      </c>
      <c r="B19" s="170">
        <v>37435</v>
      </c>
      <c r="C19" s="171" t="s">
        <v>267</v>
      </c>
      <c r="D19" s="54" t="s">
        <v>121</v>
      </c>
      <c r="E19" s="55">
        <v>170</v>
      </c>
      <c r="F19" s="137"/>
      <c r="G19" s="20"/>
      <c r="H19" s="77">
        <f t="shared" si="2"/>
        <v>0</v>
      </c>
      <c r="I19" s="77">
        <f t="shared" si="3"/>
        <v>0</v>
      </c>
      <c r="J19" s="22"/>
      <c r="K19" s="22"/>
      <c r="L19" s="35"/>
      <c r="M19" s="23"/>
      <c r="N19" s="2"/>
    </row>
    <row r="20" spans="1:14" s="7" customFormat="1" ht="44.25" customHeight="1" x14ac:dyDescent="0.2">
      <c r="A20" s="52" t="s">
        <v>57</v>
      </c>
      <c r="B20" s="170" t="s">
        <v>262</v>
      </c>
      <c r="C20" s="171" t="s">
        <v>265</v>
      </c>
      <c r="D20" s="54" t="s">
        <v>121</v>
      </c>
      <c r="E20" s="55">
        <v>4380</v>
      </c>
      <c r="F20" s="137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58</v>
      </c>
      <c r="B21" s="170">
        <v>37434</v>
      </c>
      <c r="C21" s="171" t="s">
        <v>263</v>
      </c>
      <c r="D21" s="54" t="s">
        <v>121</v>
      </c>
      <c r="E21" s="55">
        <v>480</v>
      </c>
      <c r="F21" s="137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288</v>
      </c>
      <c r="B22" s="170">
        <v>37815</v>
      </c>
      <c r="C22" s="171" t="s">
        <v>264</v>
      </c>
      <c r="D22" s="54" t="s">
        <v>121</v>
      </c>
      <c r="E22" s="55">
        <v>4590</v>
      </c>
      <c r="F22" s="137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x14ac:dyDescent="0.2">
      <c r="A23" s="52" t="s">
        <v>289</v>
      </c>
      <c r="B23" s="170">
        <v>37437</v>
      </c>
      <c r="C23" s="171" t="s">
        <v>268</v>
      </c>
      <c r="D23" s="54" t="s">
        <v>121</v>
      </c>
      <c r="E23" s="55">
        <v>60</v>
      </c>
      <c r="F23" s="137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4.25" customHeight="1" thickBot="1" x14ac:dyDescent="0.25">
      <c r="A24" s="52" t="s">
        <v>290</v>
      </c>
      <c r="B24" s="170">
        <v>37427</v>
      </c>
      <c r="C24" s="143" t="s">
        <v>269</v>
      </c>
      <c r="D24" s="49" t="s">
        <v>121</v>
      </c>
      <c r="E24" s="55">
        <v>540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43" t="s">
        <v>63</v>
      </c>
      <c r="B25" s="271"/>
      <c r="C25" s="244"/>
      <c r="D25" s="244"/>
      <c r="E25" s="244"/>
      <c r="F25" s="244"/>
      <c r="G25" s="245"/>
      <c r="H25" s="122">
        <f>SUM(H11:H24)</f>
        <v>0</v>
      </c>
      <c r="I25" s="123">
        <f>SUM(I11:I24)</f>
        <v>0</v>
      </c>
      <c r="J25" s="69"/>
      <c r="K25" s="70"/>
      <c r="L25" s="70"/>
      <c r="M25" s="70"/>
    </row>
    <row r="26" spans="1:14" s="6" customFormat="1" ht="10.15" customHeight="1" thickBot="1" x14ac:dyDescent="0.25">
      <c r="A26" s="220"/>
      <c r="B26" s="220"/>
      <c r="C26" s="220"/>
      <c r="D26" s="221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14" ht="30" customHeight="1" thickBot="1" x14ac:dyDescent="0.3">
      <c r="A27" s="297" t="s">
        <v>88</v>
      </c>
      <c r="B27" s="298"/>
      <c r="C27" s="299"/>
      <c r="D27" s="309" t="s">
        <v>17</v>
      </c>
      <c r="E27" s="310"/>
      <c r="F27" s="224">
        <f>H25</f>
        <v>0</v>
      </c>
      <c r="G27" s="225"/>
      <c r="H27" s="226"/>
    </row>
    <row r="28" spans="1:14" ht="30" customHeight="1" thickBot="1" x14ac:dyDescent="0.3">
      <c r="A28" s="13"/>
      <c r="B28" s="13"/>
      <c r="C28" s="13"/>
      <c r="D28" s="311" t="s">
        <v>19</v>
      </c>
      <c r="E28" s="312"/>
      <c r="F28" s="229">
        <f>F29-F27</f>
        <v>0</v>
      </c>
      <c r="G28" s="230"/>
      <c r="H28" s="231"/>
    </row>
    <row r="29" spans="1:14" ht="30" customHeight="1" thickBot="1" x14ac:dyDescent="0.3">
      <c r="A29" s="11"/>
      <c r="B29" s="11"/>
      <c r="C29" s="11"/>
      <c r="D29" s="284" t="s">
        <v>18</v>
      </c>
      <c r="E29" s="285"/>
      <c r="F29" s="250">
        <f t="shared" ref="F29" si="4">I25</f>
        <v>0</v>
      </c>
      <c r="G29" s="230"/>
      <c r="H29" s="231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54" t="s">
        <v>11</v>
      </c>
      <c r="B31" s="254"/>
      <c r="C31" s="254"/>
      <c r="D31" s="254"/>
      <c r="E31" s="254"/>
      <c r="F31" s="255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16" t="s">
        <v>89</v>
      </c>
      <c r="B32" s="217"/>
      <c r="C32" s="217"/>
      <c r="D32" s="217"/>
      <c r="E32" s="217"/>
      <c r="F32" s="218" t="s">
        <v>9</v>
      </c>
      <c r="G32" s="219"/>
    </row>
    <row r="33" spans="1:11" s="9" customFormat="1" ht="31.5" customHeight="1" x14ac:dyDescent="0.25">
      <c r="A33" s="232" t="s">
        <v>45</v>
      </c>
      <c r="B33" s="233"/>
      <c r="C33" s="233"/>
      <c r="D33" s="234"/>
      <c r="E33" s="234"/>
      <c r="F33" s="235"/>
      <c r="G33" s="236"/>
    </row>
    <row r="34" spans="1:11" s="9" customFormat="1" ht="57" customHeight="1" x14ac:dyDescent="0.25">
      <c r="A34" s="207" t="s">
        <v>12</v>
      </c>
      <c r="B34" s="208"/>
      <c r="C34" s="208"/>
      <c r="D34" s="209"/>
      <c r="E34" s="209"/>
      <c r="F34" s="210"/>
      <c r="G34" s="211"/>
    </row>
    <row r="35" spans="1:11" s="9" customFormat="1" ht="25.15" customHeight="1" x14ac:dyDescent="0.25">
      <c r="A35" s="204" t="s">
        <v>7</v>
      </c>
      <c r="B35" s="205"/>
      <c r="C35" s="205"/>
      <c r="D35" s="205"/>
      <c r="E35" s="205"/>
      <c r="F35" s="210"/>
      <c r="G35" s="211"/>
    </row>
    <row r="36" spans="1:11" s="9" customFormat="1" ht="25.15" customHeight="1" x14ac:dyDescent="0.25">
      <c r="A36" s="194" t="s">
        <v>8</v>
      </c>
      <c r="B36" s="195"/>
      <c r="C36" s="195"/>
      <c r="D36" s="195"/>
      <c r="E36" s="195"/>
      <c r="F36" s="210"/>
      <c r="G36" s="211"/>
    </row>
    <row r="37" spans="1:11" s="9" customFormat="1" ht="25.15" customHeight="1" x14ac:dyDescent="0.25">
      <c r="A37" s="194" t="s">
        <v>248</v>
      </c>
      <c r="B37" s="195"/>
      <c r="C37" s="195"/>
      <c r="D37" s="195"/>
      <c r="E37" s="196"/>
      <c r="F37" s="190"/>
      <c r="G37" s="191"/>
    </row>
    <row r="38" spans="1:11" s="9" customFormat="1" ht="25.15" customHeight="1" x14ac:dyDescent="0.25">
      <c r="A38" s="325" t="s">
        <v>75</v>
      </c>
      <c r="B38" s="326"/>
      <c r="C38" s="326"/>
      <c r="D38" s="326"/>
      <c r="E38" s="327"/>
      <c r="F38" s="210"/>
      <c r="G38" s="211"/>
      <c r="I38" s="308"/>
      <c r="J38" s="308"/>
      <c r="K38" s="308"/>
    </row>
    <row r="39" spans="1:11" s="9" customFormat="1" ht="25.15" customHeight="1" x14ac:dyDescent="0.25">
      <c r="A39" s="325" t="s">
        <v>168</v>
      </c>
      <c r="B39" s="326"/>
      <c r="C39" s="326"/>
      <c r="D39" s="326"/>
      <c r="E39" s="327"/>
      <c r="F39" s="190"/>
      <c r="G39" s="191"/>
      <c r="I39"/>
      <c r="J39"/>
      <c r="K39"/>
    </row>
    <row r="40" spans="1:11" s="9" customFormat="1" ht="25.15" customHeight="1" x14ac:dyDescent="0.25">
      <c r="A40" s="325" t="s">
        <v>169</v>
      </c>
      <c r="B40" s="326"/>
      <c r="C40" s="326"/>
      <c r="D40" s="326"/>
      <c r="E40" s="327"/>
      <c r="F40" s="190"/>
      <c r="G40" s="191"/>
      <c r="I40"/>
      <c r="J40"/>
      <c r="K40"/>
    </row>
    <row r="41" spans="1:11" s="9" customFormat="1" ht="25.15" customHeight="1" x14ac:dyDescent="0.25">
      <c r="A41" s="325" t="s">
        <v>170</v>
      </c>
      <c r="B41" s="326"/>
      <c r="C41" s="326"/>
      <c r="D41" s="326"/>
      <c r="E41" s="327"/>
      <c r="F41" s="190"/>
      <c r="G41" s="191"/>
      <c r="I41"/>
      <c r="J41"/>
      <c r="K41"/>
    </row>
    <row r="42" spans="1:11" s="9" customFormat="1" ht="25.15" customHeight="1" thickBot="1" x14ac:dyDescent="0.3">
      <c r="A42" s="321" t="s">
        <v>171</v>
      </c>
      <c r="B42" s="322"/>
      <c r="C42" s="322"/>
      <c r="D42" s="322"/>
      <c r="E42" s="323"/>
      <c r="F42" s="192"/>
      <c r="G42" s="193"/>
      <c r="I42"/>
      <c r="J42"/>
      <c r="K42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300" t="s">
        <v>13</v>
      </c>
      <c r="B44" s="300"/>
      <c r="C44" s="300"/>
      <c r="D44" s="300"/>
      <c r="E44" s="300"/>
      <c r="F44" s="300"/>
      <c r="G44" s="300"/>
    </row>
    <row r="46" spans="1:11" x14ac:dyDescent="0.2">
      <c r="A46" s="200" t="s">
        <v>291</v>
      </c>
      <c r="B46" s="200"/>
      <c r="C46" s="200"/>
      <c r="D46" s="200"/>
      <c r="E46" s="200"/>
      <c r="F46" s="200"/>
      <c r="G46" s="200"/>
      <c r="H46" s="200"/>
      <c r="I46" s="200"/>
    </row>
    <row r="47" spans="1:11" x14ac:dyDescent="0.2">
      <c r="A47" s="201"/>
      <c r="B47" s="201"/>
      <c r="C47" s="201"/>
      <c r="D47" s="201"/>
      <c r="E47" s="201"/>
      <c r="F47" s="201"/>
      <c r="G47" s="201"/>
      <c r="H47" s="201"/>
      <c r="I47" s="201"/>
    </row>
    <row r="48" spans="1:11" ht="23.25" customHeight="1" x14ac:dyDescent="0.2">
      <c r="A48" s="201" t="s">
        <v>14</v>
      </c>
      <c r="B48" s="201"/>
      <c r="C48" s="201"/>
      <c r="D48" s="201"/>
      <c r="E48" s="201"/>
      <c r="F48" s="201"/>
      <c r="G48" s="201"/>
      <c r="H48" s="201"/>
      <c r="I48" s="201"/>
    </row>
    <row r="49" spans="1:9" x14ac:dyDescent="0.2">
      <c r="A49" s="202" t="s">
        <v>41</v>
      </c>
      <c r="B49" s="202"/>
      <c r="C49" s="202"/>
      <c r="D49" s="202"/>
      <c r="E49" s="202"/>
      <c r="F49" s="202"/>
      <c r="G49" s="202"/>
      <c r="H49" s="202"/>
      <c r="I49" s="202"/>
    </row>
    <row r="50" spans="1:9" ht="17.25" customHeight="1" x14ac:dyDescent="0.2">
      <c r="A50" s="203" t="s">
        <v>15</v>
      </c>
      <c r="B50" s="203"/>
      <c r="C50" s="203"/>
      <c r="D50" s="203"/>
      <c r="E50" s="203"/>
      <c r="F50" s="203"/>
      <c r="G50" s="203"/>
      <c r="H50" s="203"/>
      <c r="I50" s="203"/>
    </row>
    <row r="51" spans="1:9" x14ac:dyDescent="0.2">
      <c r="A51" s="84"/>
      <c r="B51" s="84"/>
      <c r="C51" s="84"/>
      <c r="D51" s="84"/>
      <c r="E51" s="84"/>
      <c r="F51" s="84"/>
      <c r="G51" s="84"/>
      <c r="H51" s="84"/>
      <c r="I51" s="84"/>
    </row>
  </sheetData>
  <mergeCells count="49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8:K38"/>
    <mergeCell ref="A42:E42"/>
    <mergeCell ref="A35:E35"/>
    <mergeCell ref="F35:G35"/>
    <mergeCell ref="A36:E36"/>
    <mergeCell ref="F36:G36"/>
    <mergeCell ref="A38:E38"/>
    <mergeCell ref="F38:G38"/>
    <mergeCell ref="A37:E37"/>
    <mergeCell ref="F37:G37"/>
    <mergeCell ref="A39:E39"/>
    <mergeCell ref="F39:G39"/>
    <mergeCell ref="F40:G40"/>
    <mergeCell ref="F41:G41"/>
    <mergeCell ref="A40:E40"/>
    <mergeCell ref="A41:E41"/>
    <mergeCell ref="A48:I48"/>
    <mergeCell ref="A49:I49"/>
    <mergeCell ref="A50:I50"/>
    <mergeCell ref="F42:G42"/>
    <mergeCell ref="A44:G44"/>
    <mergeCell ref="A46:I46"/>
    <mergeCell ref="A47:I4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92D050"/>
    <pageSetUpPr fitToPage="1"/>
  </sheetPr>
  <dimension ref="A1:O54"/>
  <sheetViews>
    <sheetView topLeftCell="A34" zoomScaleNormal="100" workbookViewId="0">
      <selection activeCell="A49" sqref="A49:I49"/>
    </sheetView>
  </sheetViews>
  <sheetFormatPr defaultColWidth="8.85546875" defaultRowHeight="12.75" x14ac:dyDescent="0.2"/>
  <cols>
    <col min="1" max="1" width="4.7109375" customWidth="1"/>
    <col min="2" max="2" width="14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277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thickBot="1" x14ac:dyDescent="0.25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7" customFormat="1" ht="25.5" customHeight="1" thickBot="1" x14ac:dyDescent="0.25">
      <c r="A9" s="246" t="s">
        <v>172</v>
      </c>
      <c r="B9" s="247"/>
      <c r="C9" s="247"/>
      <c r="D9" s="247"/>
      <c r="E9" s="247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76.5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82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35.25" customHeight="1" x14ac:dyDescent="0.2">
      <c r="A11" s="63" t="s">
        <v>23</v>
      </c>
      <c r="B11" s="41">
        <v>35811</v>
      </c>
      <c r="C11" s="42" t="s">
        <v>173</v>
      </c>
      <c r="D11" s="42" t="s">
        <v>121</v>
      </c>
      <c r="E11" s="55">
        <v>240</v>
      </c>
      <c r="F11" s="136"/>
      <c r="G11" s="20"/>
      <c r="H11" s="77">
        <f t="shared" ref="H11:H15" si="0">SUM(E11*F11)</f>
        <v>0</v>
      </c>
      <c r="I11" s="77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24</v>
      </c>
      <c r="B12" s="37">
        <v>35812</v>
      </c>
      <c r="C12" s="38" t="s">
        <v>174</v>
      </c>
      <c r="D12" s="42" t="s">
        <v>121</v>
      </c>
      <c r="E12" s="55">
        <v>2252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25</v>
      </c>
      <c r="B13" s="37">
        <v>35813</v>
      </c>
      <c r="C13" s="38" t="s">
        <v>175</v>
      </c>
      <c r="D13" s="42" t="s">
        <v>121</v>
      </c>
      <c r="E13" s="55">
        <v>4000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3" t="s">
        <v>26</v>
      </c>
      <c r="B14" s="37">
        <v>35814</v>
      </c>
      <c r="C14" s="38" t="s">
        <v>176</v>
      </c>
      <c r="D14" s="42" t="s">
        <v>121</v>
      </c>
      <c r="E14" s="55">
        <v>3380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27</v>
      </c>
      <c r="B15" s="37">
        <v>38076</v>
      </c>
      <c r="C15" s="38" t="s">
        <v>177</v>
      </c>
      <c r="D15" s="42" t="s">
        <v>121</v>
      </c>
      <c r="E15" s="55">
        <v>632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3" t="s">
        <v>63</v>
      </c>
      <c r="B16" s="244"/>
      <c r="C16" s="244"/>
      <c r="D16" s="244"/>
      <c r="E16" s="244"/>
      <c r="F16" s="244"/>
      <c r="G16" s="245"/>
      <c r="H16" s="122">
        <f>SUM(H11:H15)</f>
        <v>0</v>
      </c>
      <c r="I16" s="123">
        <f>SUM(I11:I15)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46" t="s">
        <v>178</v>
      </c>
      <c r="B18" s="247"/>
      <c r="C18" s="247"/>
      <c r="D18" s="247"/>
      <c r="E18" s="247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76.5" x14ac:dyDescent="0.2">
      <c r="A19" s="34" t="s">
        <v>22</v>
      </c>
      <c r="B19" s="29" t="s">
        <v>40</v>
      </c>
      <c r="C19" s="29" t="s">
        <v>6</v>
      </c>
      <c r="D19" s="27" t="s">
        <v>125</v>
      </c>
      <c r="E19" s="28" t="s">
        <v>66</v>
      </c>
      <c r="F19" s="82" t="s">
        <v>37</v>
      </c>
      <c r="G19" s="30" t="s">
        <v>38</v>
      </c>
      <c r="H19" s="29" t="s">
        <v>67</v>
      </c>
      <c r="I19" s="29" t="s">
        <v>68</v>
      </c>
      <c r="J19" s="29" t="s">
        <v>39</v>
      </c>
      <c r="K19" s="31" t="s">
        <v>95</v>
      </c>
      <c r="L19" s="31" t="s">
        <v>21</v>
      </c>
      <c r="M19" s="32" t="s">
        <v>0</v>
      </c>
      <c r="N19" s="3"/>
    </row>
    <row r="20" spans="1:14" s="7" customFormat="1" ht="40.5" customHeight="1" x14ac:dyDescent="0.2">
      <c r="A20" s="63" t="s">
        <v>28</v>
      </c>
      <c r="B20" s="37">
        <v>38422</v>
      </c>
      <c r="C20" s="67" t="s">
        <v>184</v>
      </c>
      <c r="D20" s="38" t="s">
        <v>121</v>
      </c>
      <c r="E20" s="55">
        <v>756</v>
      </c>
      <c r="F20" s="136"/>
      <c r="G20" s="20"/>
      <c r="H20" s="77">
        <f t="shared" ref="H20:H24" si="2">SUM(E20*F20)</f>
        <v>0</v>
      </c>
      <c r="I20" s="77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3" t="s">
        <v>29</v>
      </c>
      <c r="B21" s="37">
        <v>38423</v>
      </c>
      <c r="C21" s="67" t="s">
        <v>185</v>
      </c>
      <c r="D21" s="38" t="s">
        <v>121</v>
      </c>
      <c r="E21" s="55">
        <v>36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3" t="s">
        <v>30</v>
      </c>
      <c r="B22" s="37">
        <v>38419</v>
      </c>
      <c r="C22" s="67" t="s">
        <v>186</v>
      </c>
      <c r="D22" s="38" t="s">
        <v>121</v>
      </c>
      <c r="E22" s="55">
        <v>5328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3" t="s">
        <v>31</v>
      </c>
      <c r="B23" s="37">
        <v>38420</v>
      </c>
      <c r="C23" s="67" t="s">
        <v>187</v>
      </c>
      <c r="D23" s="38" t="s">
        <v>121</v>
      </c>
      <c r="E23" s="55">
        <v>1404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3" t="s">
        <v>57</v>
      </c>
      <c r="B24" s="48">
        <v>38421</v>
      </c>
      <c r="C24" s="68" t="s">
        <v>188</v>
      </c>
      <c r="D24" s="38" t="s">
        <v>121</v>
      </c>
      <c r="E24" s="55">
        <v>360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43" t="s">
        <v>63</v>
      </c>
      <c r="B25" s="244"/>
      <c r="C25" s="244"/>
      <c r="D25" s="244"/>
      <c r="E25" s="244"/>
      <c r="F25" s="244"/>
      <c r="G25" s="245"/>
      <c r="H25" s="122">
        <f>SUM(H20:H24)</f>
        <v>0</v>
      </c>
      <c r="I25" s="123">
        <f>SUM(I20:I24)</f>
        <v>0</v>
      </c>
      <c r="J25" s="69"/>
      <c r="K25" s="70"/>
      <c r="L25" s="70"/>
      <c r="M25" s="70"/>
    </row>
    <row r="26" spans="1:14" s="6" customFormat="1" ht="19.5" customHeight="1" thickBot="1" x14ac:dyDescent="0.25">
      <c r="A26" s="220"/>
      <c r="B26" s="220"/>
      <c r="C26" s="220"/>
      <c r="D26" s="221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14" ht="30" customHeight="1" thickBot="1" x14ac:dyDescent="0.3">
      <c r="A27" s="297" t="s">
        <v>90</v>
      </c>
      <c r="B27" s="298"/>
      <c r="C27" s="299"/>
      <c r="D27" s="309" t="s">
        <v>17</v>
      </c>
      <c r="E27" s="310"/>
      <c r="F27" s="224">
        <f>H16+H25</f>
        <v>0</v>
      </c>
      <c r="G27" s="225"/>
      <c r="H27" s="226"/>
    </row>
    <row r="28" spans="1:14" ht="30" customHeight="1" thickBot="1" x14ac:dyDescent="0.3">
      <c r="A28" s="13"/>
      <c r="B28" s="13"/>
      <c r="C28" s="13"/>
      <c r="D28" s="311" t="s">
        <v>19</v>
      </c>
      <c r="E28" s="312"/>
      <c r="F28" s="229">
        <f>F29-F27</f>
        <v>0</v>
      </c>
      <c r="G28" s="230"/>
      <c r="H28" s="231"/>
    </row>
    <row r="29" spans="1:14" ht="30" customHeight="1" thickBot="1" x14ac:dyDescent="0.3">
      <c r="A29" s="11"/>
      <c r="B29" s="11"/>
      <c r="C29" s="11"/>
      <c r="D29" s="284" t="s">
        <v>18</v>
      </c>
      <c r="E29" s="285"/>
      <c r="F29" s="250">
        <f>I16+I25</f>
        <v>0</v>
      </c>
      <c r="G29" s="230"/>
      <c r="H29" s="231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54" t="s">
        <v>11</v>
      </c>
      <c r="B31" s="254"/>
      <c r="C31" s="254"/>
      <c r="D31" s="254"/>
      <c r="E31" s="254"/>
      <c r="F31" s="255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16" t="s">
        <v>71</v>
      </c>
      <c r="B32" s="217"/>
      <c r="C32" s="217"/>
      <c r="D32" s="217"/>
      <c r="E32" s="217"/>
      <c r="F32" s="218" t="s">
        <v>9</v>
      </c>
      <c r="G32" s="219"/>
    </row>
    <row r="33" spans="1:11" s="9" customFormat="1" ht="31.5" customHeight="1" x14ac:dyDescent="0.25">
      <c r="A33" s="232" t="s">
        <v>45</v>
      </c>
      <c r="B33" s="233"/>
      <c r="C33" s="233"/>
      <c r="D33" s="234"/>
      <c r="E33" s="234"/>
      <c r="F33" s="235"/>
      <c r="G33" s="236"/>
    </row>
    <row r="34" spans="1:11" s="9" customFormat="1" ht="57" customHeight="1" x14ac:dyDescent="0.25">
      <c r="A34" s="207" t="s">
        <v>12</v>
      </c>
      <c r="B34" s="208"/>
      <c r="C34" s="208"/>
      <c r="D34" s="209"/>
      <c r="E34" s="209"/>
      <c r="F34" s="210"/>
      <c r="G34" s="211"/>
    </row>
    <row r="35" spans="1:11" s="9" customFormat="1" ht="25.15" customHeight="1" x14ac:dyDescent="0.25">
      <c r="A35" s="204" t="s">
        <v>7</v>
      </c>
      <c r="B35" s="205"/>
      <c r="C35" s="205"/>
      <c r="D35" s="205"/>
      <c r="E35" s="205"/>
      <c r="F35" s="210"/>
      <c r="G35" s="211"/>
    </row>
    <row r="36" spans="1:11" s="9" customFormat="1" ht="25.15" customHeight="1" x14ac:dyDescent="0.25">
      <c r="A36" s="194" t="s">
        <v>8</v>
      </c>
      <c r="B36" s="195"/>
      <c r="C36" s="195"/>
      <c r="D36" s="195"/>
      <c r="E36" s="195"/>
      <c r="F36" s="210"/>
      <c r="G36" s="211"/>
    </row>
    <row r="37" spans="1:11" s="9" customFormat="1" ht="25.15" customHeight="1" x14ac:dyDescent="0.25">
      <c r="A37" s="194" t="s">
        <v>247</v>
      </c>
      <c r="B37" s="195"/>
      <c r="C37" s="195"/>
      <c r="D37" s="195"/>
      <c r="E37" s="196"/>
      <c r="F37" s="190"/>
      <c r="G37" s="191"/>
    </row>
    <row r="38" spans="1:11" s="9" customFormat="1" ht="25.15" customHeight="1" x14ac:dyDescent="0.25">
      <c r="A38" s="194" t="s">
        <v>97</v>
      </c>
      <c r="B38" s="195"/>
      <c r="C38" s="195"/>
      <c r="D38" s="195"/>
      <c r="E38" s="196"/>
      <c r="F38" s="190"/>
      <c r="G38" s="191"/>
    </row>
    <row r="39" spans="1:11" s="9" customFormat="1" ht="25.15" customHeight="1" x14ac:dyDescent="0.25">
      <c r="A39" s="325" t="s">
        <v>179</v>
      </c>
      <c r="B39" s="326"/>
      <c r="C39" s="326"/>
      <c r="D39" s="326"/>
      <c r="E39" s="327"/>
      <c r="F39" s="210"/>
      <c r="G39" s="211"/>
      <c r="I39" s="339"/>
      <c r="J39" s="338"/>
      <c r="K39" s="338"/>
    </row>
    <row r="40" spans="1:11" s="9" customFormat="1" ht="25.15" customHeight="1" x14ac:dyDescent="0.25">
      <c r="A40" s="325" t="s">
        <v>180</v>
      </c>
      <c r="B40" s="326"/>
      <c r="C40" s="326"/>
      <c r="D40" s="326"/>
      <c r="E40" s="327"/>
      <c r="F40" s="190"/>
      <c r="G40" s="191"/>
      <c r="I40" s="10"/>
      <c r="J40" s="10"/>
      <c r="K40" s="10"/>
    </row>
    <row r="41" spans="1:11" s="9" customFormat="1" ht="25.15" customHeight="1" x14ac:dyDescent="0.25">
      <c r="A41" s="325" t="s">
        <v>181</v>
      </c>
      <c r="B41" s="326"/>
      <c r="C41" s="326"/>
      <c r="D41" s="326"/>
      <c r="E41" s="327"/>
      <c r="F41" s="190"/>
      <c r="G41" s="191"/>
      <c r="I41" s="10"/>
      <c r="J41" s="10"/>
      <c r="K41" s="10"/>
    </row>
    <row r="42" spans="1:11" s="9" customFormat="1" ht="25.15" customHeight="1" x14ac:dyDescent="0.25">
      <c r="A42" s="325" t="s">
        <v>182</v>
      </c>
      <c r="B42" s="326"/>
      <c r="C42" s="326"/>
      <c r="D42" s="326"/>
      <c r="E42" s="327"/>
      <c r="F42" s="190"/>
      <c r="G42" s="191"/>
      <c r="I42" s="10"/>
      <c r="J42" s="10"/>
      <c r="K42" s="10"/>
    </row>
    <row r="43" spans="1:11" s="9" customFormat="1" ht="25.15" customHeight="1" x14ac:dyDescent="0.25">
      <c r="A43" s="325" t="s">
        <v>189</v>
      </c>
      <c r="B43" s="326"/>
      <c r="C43" s="326"/>
      <c r="D43" s="326"/>
      <c r="E43" s="327"/>
      <c r="F43" s="190"/>
      <c r="G43" s="191"/>
      <c r="I43" s="10"/>
      <c r="J43" s="10"/>
      <c r="K43" s="10"/>
    </row>
    <row r="44" spans="1:11" s="9" customFormat="1" ht="25.15" customHeight="1" x14ac:dyDescent="0.25">
      <c r="A44" s="325" t="s">
        <v>183</v>
      </c>
      <c r="B44" s="326"/>
      <c r="C44" s="326"/>
      <c r="D44" s="326"/>
      <c r="E44" s="327"/>
      <c r="F44" s="190"/>
      <c r="G44" s="191"/>
      <c r="I44" s="10"/>
      <c r="J44" s="10"/>
      <c r="K44" s="10"/>
    </row>
    <row r="45" spans="1:11" s="9" customFormat="1" ht="25.15" customHeight="1" thickBot="1" x14ac:dyDescent="0.3">
      <c r="A45" s="321" t="s">
        <v>190</v>
      </c>
      <c r="B45" s="322"/>
      <c r="C45" s="322"/>
      <c r="D45" s="322"/>
      <c r="E45" s="323"/>
      <c r="F45" s="192"/>
      <c r="G45" s="193"/>
      <c r="I45" s="338"/>
      <c r="J45" s="338"/>
      <c r="K45" s="338"/>
    </row>
    <row r="46" spans="1:11" s="9" customFormat="1" ht="15.75" x14ac:dyDescent="0.25">
      <c r="A46" s="10"/>
      <c r="B46" s="10"/>
      <c r="C46" s="10"/>
      <c r="D46" s="10"/>
      <c r="E46" s="10"/>
      <c r="I46" s="338"/>
      <c r="J46" s="338"/>
      <c r="K46" s="338"/>
    </row>
    <row r="47" spans="1:11" ht="15.75" x14ac:dyDescent="0.25">
      <c r="A47" s="300" t="s">
        <v>13</v>
      </c>
      <c r="B47" s="300"/>
      <c r="C47" s="300"/>
      <c r="D47" s="300"/>
      <c r="E47" s="300"/>
      <c r="F47" s="300"/>
      <c r="G47" s="300"/>
      <c r="I47" s="338"/>
      <c r="J47" s="338"/>
      <c r="K47" s="338"/>
    </row>
    <row r="49" spans="1:9" x14ac:dyDescent="0.2">
      <c r="A49" s="200" t="s">
        <v>291</v>
      </c>
      <c r="B49" s="200"/>
      <c r="C49" s="200"/>
      <c r="D49" s="200"/>
      <c r="E49" s="200"/>
      <c r="F49" s="200"/>
      <c r="G49" s="200"/>
      <c r="H49" s="200"/>
      <c r="I49" s="200"/>
    </row>
    <row r="50" spans="1:9" x14ac:dyDescent="0.2">
      <c r="A50" s="201"/>
      <c r="B50" s="201"/>
      <c r="C50" s="201"/>
      <c r="D50" s="201"/>
      <c r="E50" s="201"/>
      <c r="F50" s="201"/>
      <c r="G50" s="201"/>
      <c r="H50" s="201"/>
      <c r="I50" s="201"/>
    </row>
    <row r="51" spans="1:9" ht="23.25" customHeight="1" x14ac:dyDescent="0.2">
      <c r="A51" s="201" t="s">
        <v>14</v>
      </c>
      <c r="B51" s="201"/>
      <c r="C51" s="201"/>
      <c r="D51" s="201"/>
      <c r="E51" s="201"/>
      <c r="F51" s="201"/>
      <c r="G51" s="201"/>
      <c r="H51" s="201"/>
      <c r="I51" s="201"/>
    </row>
    <row r="52" spans="1:9" x14ac:dyDescent="0.2">
      <c r="A52" s="202" t="s">
        <v>41</v>
      </c>
      <c r="B52" s="202"/>
      <c r="C52" s="202"/>
      <c r="D52" s="202"/>
      <c r="E52" s="202"/>
      <c r="F52" s="202"/>
      <c r="G52" s="202"/>
      <c r="H52" s="202"/>
      <c r="I52" s="202"/>
    </row>
    <row r="53" spans="1:9" ht="17.25" customHeight="1" x14ac:dyDescent="0.2">
      <c r="A53" s="203" t="s">
        <v>15</v>
      </c>
      <c r="B53" s="203"/>
      <c r="C53" s="203"/>
      <c r="D53" s="203"/>
      <c r="E53" s="203"/>
      <c r="F53" s="203"/>
      <c r="G53" s="203"/>
      <c r="H53" s="203"/>
      <c r="I53" s="203"/>
    </row>
    <row r="54" spans="1:9" x14ac:dyDescent="0.2">
      <c r="A54" s="84"/>
      <c r="B54" s="84"/>
      <c r="C54" s="84"/>
      <c r="D54" s="84"/>
      <c r="E54" s="84"/>
      <c r="F54" s="84"/>
      <c r="G54" s="84"/>
      <c r="H54" s="84"/>
      <c r="I54" s="84"/>
    </row>
  </sheetData>
  <mergeCells count="61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F42:G42"/>
    <mergeCell ref="F43:G43"/>
    <mergeCell ref="F44:G44"/>
    <mergeCell ref="A42:E42"/>
    <mergeCell ref="A43:E43"/>
    <mergeCell ref="A44:E4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92D050"/>
    <pageSetUpPr fitToPage="1"/>
  </sheetPr>
  <dimension ref="A1:O44"/>
  <sheetViews>
    <sheetView zoomScaleNormal="100" workbookViewId="0">
      <selection activeCell="A40" sqref="A40:I40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278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29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37.5" customHeight="1" x14ac:dyDescent="0.2">
      <c r="A11" s="40" t="s">
        <v>23</v>
      </c>
      <c r="B11" s="37">
        <v>34959</v>
      </c>
      <c r="C11" s="38" t="s">
        <v>224</v>
      </c>
      <c r="D11" s="44" t="s">
        <v>121</v>
      </c>
      <c r="E11" s="55">
        <v>33500</v>
      </c>
      <c r="F11" s="83"/>
      <c r="G11" s="20"/>
      <c r="H11" s="77">
        <f t="shared" ref="H11:H16" si="0">SUM(E11*F11)</f>
        <v>0</v>
      </c>
      <c r="I11" s="77">
        <f t="shared" ref="I11:I16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24</v>
      </c>
      <c r="B12" s="37">
        <v>34960</v>
      </c>
      <c r="C12" s="38" t="s">
        <v>225</v>
      </c>
      <c r="D12" s="44" t="s">
        <v>121</v>
      </c>
      <c r="E12" s="55">
        <v>17600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26</v>
      </c>
      <c r="B13" s="37">
        <v>34962</v>
      </c>
      <c r="C13" s="38" t="s">
        <v>226</v>
      </c>
      <c r="D13" s="44" t="s">
        <v>121</v>
      </c>
      <c r="E13" s="55">
        <v>9600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27</v>
      </c>
      <c r="B14" s="37">
        <v>34963</v>
      </c>
      <c r="C14" s="38" t="s">
        <v>227</v>
      </c>
      <c r="D14" s="44" t="s">
        <v>121</v>
      </c>
      <c r="E14" s="55">
        <v>6300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28</v>
      </c>
      <c r="B15" s="37">
        <v>34964</v>
      </c>
      <c r="C15" s="38" t="s">
        <v>228</v>
      </c>
      <c r="D15" s="44" t="s">
        <v>121</v>
      </c>
      <c r="E15" s="55">
        <v>3800</v>
      </c>
      <c r="F15" s="149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thickBot="1" x14ac:dyDescent="0.25">
      <c r="A16" s="40" t="s">
        <v>29</v>
      </c>
      <c r="B16" s="37">
        <v>34965</v>
      </c>
      <c r="C16" s="38" t="s">
        <v>229</v>
      </c>
      <c r="D16" s="44" t="s">
        <v>121</v>
      </c>
      <c r="E16" s="55">
        <v>1100</v>
      </c>
      <c r="F16" s="149"/>
      <c r="G16" s="20"/>
      <c r="H16" s="77">
        <f t="shared" si="0"/>
        <v>0</v>
      </c>
      <c r="I16" s="77">
        <f t="shared" si="1"/>
        <v>0</v>
      </c>
      <c r="J16" s="22"/>
      <c r="K16" s="22"/>
      <c r="L16" s="35"/>
      <c r="M16" s="23"/>
      <c r="N16" s="2"/>
    </row>
    <row r="17" spans="1:13" s="6" customFormat="1" ht="25.9" customHeight="1" thickBot="1" x14ac:dyDescent="0.3">
      <c r="A17" s="243" t="s">
        <v>63</v>
      </c>
      <c r="B17" s="244"/>
      <c r="C17" s="244"/>
      <c r="D17" s="244"/>
      <c r="E17" s="244"/>
      <c r="F17" s="244"/>
      <c r="G17" s="245"/>
      <c r="H17" s="122">
        <f>SUM(H11:H16)</f>
        <v>0</v>
      </c>
      <c r="I17" s="123">
        <f>SUM(I11:I16)</f>
        <v>0</v>
      </c>
      <c r="J17" s="69"/>
      <c r="K17" s="70"/>
      <c r="L17" s="70"/>
      <c r="M17" s="70"/>
    </row>
    <row r="18" spans="1:13" s="6" customFormat="1" ht="10.15" customHeight="1" thickBot="1" x14ac:dyDescent="0.25">
      <c r="A18" s="220"/>
      <c r="B18" s="220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ht="30" customHeight="1" thickBot="1" x14ac:dyDescent="0.3">
      <c r="A19" s="297" t="s">
        <v>91</v>
      </c>
      <c r="B19" s="298"/>
      <c r="C19" s="299"/>
      <c r="D19" s="309" t="s">
        <v>17</v>
      </c>
      <c r="E19" s="310"/>
      <c r="F19" s="342">
        <f>H17</f>
        <v>0</v>
      </c>
      <c r="G19" s="343"/>
      <c r="H19" s="344"/>
    </row>
    <row r="20" spans="1:13" ht="30" customHeight="1" thickBot="1" x14ac:dyDescent="0.3">
      <c r="A20" s="13"/>
      <c r="B20" s="13"/>
      <c r="C20" s="13"/>
      <c r="D20" s="311" t="s">
        <v>19</v>
      </c>
      <c r="E20" s="312"/>
      <c r="F20" s="345">
        <f>F21-F19</f>
        <v>0</v>
      </c>
      <c r="G20" s="346"/>
      <c r="H20" s="347"/>
    </row>
    <row r="21" spans="1:13" ht="30" customHeight="1" thickBot="1" x14ac:dyDescent="0.3">
      <c r="A21" s="11"/>
      <c r="B21" s="11"/>
      <c r="C21" s="11"/>
      <c r="D21" s="284" t="s">
        <v>18</v>
      </c>
      <c r="E21" s="285"/>
      <c r="F21" s="348">
        <f t="shared" ref="F21" si="2">I17</f>
        <v>0</v>
      </c>
      <c r="G21" s="346"/>
      <c r="H21" s="347"/>
    </row>
    <row r="22" spans="1:13" s="6" customFormat="1" ht="10.15" customHeight="1" x14ac:dyDescent="0.2">
      <c r="A22" s="14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6" customFormat="1" ht="25.15" customHeight="1" thickBot="1" x14ac:dyDescent="0.25">
      <c r="A23" s="254" t="s">
        <v>11</v>
      </c>
      <c r="B23" s="254"/>
      <c r="C23" s="254"/>
      <c r="D23" s="254"/>
      <c r="E23" s="254"/>
      <c r="F23" s="255"/>
      <c r="G23"/>
      <c r="H23"/>
      <c r="I23"/>
      <c r="J23"/>
      <c r="K23"/>
      <c r="L23"/>
      <c r="M23"/>
    </row>
    <row r="24" spans="1:13" s="9" customFormat="1" ht="36" customHeight="1" thickBot="1" x14ac:dyDescent="0.3">
      <c r="A24" s="216" t="s">
        <v>191</v>
      </c>
      <c r="B24" s="217"/>
      <c r="C24" s="217"/>
      <c r="D24" s="217"/>
      <c r="E24" s="217"/>
      <c r="F24" s="218" t="s">
        <v>9</v>
      </c>
      <c r="G24" s="219"/>
    </row>
    <row r="25" spans="1:13" s="9" customFormat="1" ht="31.5" customHeight="1" x14ac:dyDescent="0.25">
      <c r="A25" s="232" t="s">
        <v>45</v>
      </c>
      <c r="B25" s="233"/>
      <c r="C25" s="233"/>
      <c r="D25" s="234"/>
      <c r="E25" s="234"/>
      <c r="F25" s="235"/>
      <c r="G25" s="236"/>
    </row>
    <row r="26" spans="1:13" s="9" customFormat="1" ht="57" customHeight="1" x14ac:dyDescent="0.25">
      <c r="A26" s="207" t="s">
        <v>12</v>
      </c>
      <c r="B26" s="208"/>
      <c r="C26" s="208"/>
      <c r="D26" s="209"/>
      <c r="E26" s="209"/>
      <c r="F26" s="210"/>
      <c r="G26" s="211"/>
    </row>
    <row r="27" spans="1:13" s="9" customFormat="1" ht="25.15" customHeight="1" x14ac:dyDescent="0.25">
      <c r="A27" s="204" t="s">
        <v>7</v>
      </c>
      <c r="B27" s="205"/>
      <c r="C27" s="205"/>
      <c r="D27" s="205"/>
      <c r="E27" s="205"/>
      <c r="F27" s="210"/>
      <c r="G27" s="211"/>
    </row>
    <row r="28" spans="1:13" s="9" customFormat="1" ht="25.15" customHeight="1" x14ac:dyDescent="0.25">
      <c r="A28" s="194" t="s">
        <v>8</v>
      </c>
      <c r="B28" s="195"/>
      <c r="C28" s="195"/>
      <c r="D28" s="195"/>
      <c r="E28" s="195"/>
      <c r="F28" s="210"/>
      <c r="G28" s="211"/>
    </row>
    <row r="29" spans="1:13" s="9" customFormat="1" ht="25.15" customHeight="1" x14ac:dyDescent="0.25">
      <c r="A29" s="194" t="s">
        <v>247</v>
      </c>
      <c r="B29" s="195"/>
      <c r="C29" s="195"/>
      <c r="D29" s="195"/>
      <c r="E29" s="196"/>
      <c r="F29" s="190"/>
      <c r="G29" s="191"/>
    </row>
    <row r="30" spans="1:13" s="9" customFormat="1" ht="25.15" customHeight="1" x14ac:dyDescent="0.25">
      <c r="A30" s="194" t="s">
        <v>108</v>
      </c>
      <c r="B30" s="195"/>
      <c r="C30" s="195"/>
      <c r="D30" s="195"/>
      <c r="E30" s="196"/>
      <c r="F30" s="190"/>
      <c r="G30" s="191"/>
    </row>
    <row r="31" spans="1:13" s="9" customFormat="1" ht="25.15" customHeight="1" x14ac:dyDescent="0.25">
      <c r="A31" s="325" t="s">
        <v>64</v>
      </c>
      <c r="B31" s="326"/>
      <c r="C31" s="326"/>
      <c r="D31" s="326"/>
      <c r="E31" s="327"/>
      <c r="F31" s="190"/>
      <c r="G31" s="191"/>
    </row>
    <row r="32" spans="1:13" s="9" customFormat="1" ht="25.15" customHeight="1" x14ac:dyDescent="0.25">
      <c r="A32" s="325" t="s">
        <v>65</v>
      </c>
      <c r="B32" s="326"/>
      <c r="C32" s="326"/>
      <c r="D32" s="326"/>
      <c r="E32" s="327"/>
      <c r="F32" s="190"/>
      <c r="G32" s="191"/>
      <c r="I32" s="15"/>
    </row>
    <row r="33" spans="1:11" s="9" customFormat="1" ht="25.15" customHeight="1" x14ac:dyDescent="0.25">
      <c r="A33" s="325" t="s">
        <v>69</v>
      </c>
      <c r="B33" s="326"/>
      <c r="C33" s="326"/>
      <c r="D33" s="326"/>
      <c r="E33" s="327"/>
      <c r="F33" s="190"/>
      <c r="G33" s="191"/>
      <c r="I33" s="15"/>
    </row>
    <row r="34" spans="1:11" s="9" customFormat="1" ht="25.15" customHeight="1" x14ac:dyDescent="0.25">
      <c r="A34" s="325" t="s">
        <v>2</v>
      </c>
      <c r="B34" s="326"/>
      <c r="C34" s="326"/>
      <c r="D34" s="326"/>
      <c r="E34" s="327"/>
      <c r="F34" s="190"/>
      <c r="G34" s="191"/>
      <c r="I34" s="15"/>
    </row>
    <row r="35" spans="1:11" s="9" customFormat="1" ht="25.15" customHeight="1" x14ac:dyDescent="0.25">
      <c r="A35" s="325" t="s">
        <v>46</v>
      </c>
      <c r="B35" s="326"/>
      <c r="C35" s="326"/>
      <c r="D35" s="326"/>
      <c r="E35" s="327"/>
      <c r="F35" s="190"/>
      <c r="G35" s="191"/>
      <c r="I35" s="15"/>
    </row>
    <row r="36" spans="1:11" s="9" customFormat="1" ht="25.15" customHeight="1" thickBot="1" x14ac:dyDescent="0.3">
      <c r="A36" s="321" t="s">
        <v>47</v>
      </c>
      <c r="B36" s="340"/>
      <c r="C36" s="340"/>
      <c r="D36" s="340"/>
      <c r="E36" s="341"/>
      <c r="F36" s="303"/>
      <c r="G36" s="304"/>
      <c r="I36" s="308"/>
      <c r="J36" s="308"/>
      <c r="K36" s="308"/>
    </row>
    <row r="37" spans="1:11" s="9" customFormat="1" ht="15.75" x14ac:dyDescent="0.25">
      <c r="A37" s="10"/>
      <c r="B37" s="10"/>
      <c r="C37" s="10"/>
      <c r="D37" s="10"/>
      <c r="E37" s="10"/>
    </row>
    <row r="38" spans="1:11" x14ac:dyDescent="0.2">
      <c r="A38" s="300" t="s">
        <v>13</v>
      </c>
      <c r="B38" s="300"/>
      <c r="C38" s="300"/>
      <c r="D38" s="300"/>
      <c r="E38" s="300"/>
      <c r="F38" s="300"/>
      <c r="G38" s="300"/>
    </row>
    <row r="40" spans="1:11" x14ac:dyDescent="0.2">
      <c r="A40" s="200" t="s">
        <v>291</v>
      </c>
      <c r="B40" s="200"/>
      <c r="C40" s="200"/>
      <c r="D40" s="200"/>
      <c r="E40" s="200"/>
      <c r="F40" s="200"/>
      <c r="G40" s="200"/>
      <c r="H40" s="200"/>
      <c r="I40" s="200"/>
    </row>
    <row r="41" spans="1:11" x14ac:dyDescent="0.2">
      <c r="A41" s="201"/>
      <c r="B41" s="201"/>
      <c r="C41" s="201"/>
      <c r="D41" s="201"/>
      <c r="E41" s="201"/>
      <c r="F41" s="201"/>
      <c r="G41" s="201"/>
      <c r="H41" s="201"/>
      <c r="I41" s="201"/>
    </row>
    <row r="42" spans="1:11" ht="18.75" customHeight="1" x14ac:dyDescent="0.2">
      <c r="A42" s="201" t="s">
        <v>14</v>
      </c>
      <c r="B42" s="201"/>
      <c r="C42" s="201"/>
      <c r="D42" s="201"/>
      <c r="E42" s="201"/>
      <c r="F42" s="201"/>
      <c r="G42" s="201"/>
      <c r="H42" s="201"/>
      <c r="I42" s="201"/>
    </row>
    <row r="43" spans="1:11" x14ac:dyDescent="0.2">
      <c r="A43" s="202" t="s">
        <v>41</v>
      </c>
      <c r="B43" s="202"/>
      <c r="C43" s="202"/>
      <c r="D43" s="202"/>
      <c r="E43" s="202"/>
      <c r="F43" s="202"/>
      <c r="G43" s="202"/>
      <c r="H43" s="202"/>
      <c r="I43" s="202"/>
    </row>
    <row r="44" spans="1:11" ht="17.25" customHeight="1" x14ac:dyDescent="0.2">
      <c r="A44" s="203" t="s">
        <v>15</v>
      </c>
      <c r="B44" s="203"/>
      <c r="C44" s="203"/>
      <c r="D44" s="203"/>
      <c r="E44" s="203"/>
      <c r="F44" s="203"/>
      <c r="G44" s="203"/>
      <c r="H44" s="203"/>
      <c r="I44" s="203"/>
    </row>
  </sheetData>
  <mergeCells count="53">
    <mergeCell ref="A18:M18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7:G17"/>
    <mergeCell ref="A26:E26"/>
    <mergeCell ref="F26:G26"/>
    <mergeCell ref="A19:C19"/>
    <mergeCell ref="D19:E19"/>
    <mergeCell ref="F19:H19"/>
    <mergeCell ref="D20:E20"/>
    <mergeCell ref="F20:H20"/>
    <mergeCell ref="D21:E21"/>
    <mergeCell ref="F21:H21"/>
    <mergeCell ref="A23:F23"/>
    <mergeCell ref="A24:E24"/>
    <mergeCell ref="F24:G24"/>
    <mergeCell ref="A25:E25"/>
    <mergeCell ref="F25:G25"/>
    <mergeCell ref="F35:G35"/>
    <mergeCell ref="A27:E27"/>
    <mergeCell ref="F27:G27"/>
    <mergeCell ref="A28:E28"/>
    <mergeCell ref="F28:G28"/>
    <mergeCell ref="A31:E31"/>
    <mergeCell ref="F31:G31"/>
    <mergeCell ref="A30:E30"/>
    <mergeCell ref="F30:G30"/>
    <mergeCell ref="A29:E29"/>
    <mergeCell ref="F29:G29"/>
    <mergeCell ref="A36:E36"/>
    <mergeCell ref="A44:I44"/>
    <mergeCell ref="I36:K36"/>
    <mergeCell ref="A32:E32"/>
    <mergeCell ref="A34:E34"/>
    <mergeCell ref="A38:G38"/>
    <mergeCell ref="A40:I40"/>
    <mergeCell ref="A41:I41"/>
    <mergeCell ref="A42:I42"/>
    <mergeCell ref="A43:I43"/>
    <mergeCell ref="F36:G36"/>
    <mergeCell ref="A33:E33"/>
    <mergeCell ref="F34:G34"/>
    <mergeCell ref="F33:G33"/>
    <mergeCell ref="F32:G32"/>
    <mergeCell ref="A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92D050"/>
    <pageSetUpPr fitToPage="1"/>
  </sheetPr>
  <dimension ref="A1:O39"/>
  <sheetViews>
    <sheetView tabSelected="1" topLeftCell="A7" zoomScaleNormal="100" workbookViewId="0">
      <selection activeCell="A35" sqref="A35:I3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279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29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48" customHeight="1" x14ac:dyDescent="0.2">
      <c r="A11" s="40" t="s">
        <v>23</v>
      </c>
      <c r="B11" s="37">
        <v>68</v>
      </c>
      <c r="C11" s="53" t="s">
        <v>207</v>
      </c>
      <c r="D11" s="44" t="s">
        <v>121</v>
      </c>
      <c r="E11" s="61">
        <v>78</v>
      </c>
      <c r="F11" s="149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24</v>
      </c>
      <c r="B12" s="37">
        <v>67</v>
      </c>
      <c r="C12" s="53" t="s">
        <v>208</v>
      </c>
      <c r="D12" s="44" t="s">
        <v>121</v>
      </c>
      <c r="E12" s="61">
        <v>152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25</v>
      </c>
      <c r="B13" s="37">
        <v>66</v>
      </c>
      <c r="C13" s="53" t="s">
        <v>209</v>
      </c>
      <c r="D13" s="44" t="s">
        <v>121</v>
      </c>
      <c r="E13" s="61">
        <v>160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26</v>
      </c>
      <c r="B14" s="37">
        <v>63</v>
      </c>
      <c r="C14" s="53" t="s">
        <v>210</v>
      </c>
      <c r="D14" s="44" t="s">
        <v>121</v>
      </c>
      <c r="E14" s="61">
        <v>108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43" t="s">
        <v>63</v>
      </c>
      <c r="B15" s="244"/>
      <c r="C15" s="244"/>
      <c r="D15" s="244"/>
      <c r="E15" s="244"/>
      <c r="F15" s="244"/>
      <c r="G15" s="245"/>
      <c r="H15" s="122">
        <f>SUM(H11:H14)</f>
        <v>0</v>
      </c>
      <c r="I15" s="123">
        <f>SUM(I11:I14)</f>
        <v>0</v>
      </c>
      <c r="J15" s="69"/>
      <c r="K15" s="70"/>
      <c r="L15" s="70"/>
      <c r="M15" s="70"/>
    </row>
    <row r="16" spans="1:15" s="6" customFormat="1" ht="10.15" customHeight="1" thickBot="1" x14ac:dyDescent="0.25">
      <c r="A16" s="220"/>
      <c r="B16" s="220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 ht="30" customHeight="1" thickBot="1" x14ac:dyDescent="0.3">
      <c r="A17" s="297" t="s">
        <v>92</v>
      </c>
      <c r="B17" s="298"/>
      <c r="C17" s="299"/>
      <c r="D17" s="309" t="s">
        <v>17</v>
      </c>
      <c r="E17" s="310"/>
      <c r="F17" s="224">
        <f>H15</f>
        <v>0</v>
      </c>
      <c r="G17" s="225"/>
      <c r="H17" s="226"/>
    </row>
    <row r="18" spans="1:13" ht="30" customHeight="1" thickBot="1" x14ac:dyDescent="0.3">
      <c r="A18" s="13"/>
      <c r="B18" s="13"/>
      <c r="C18" s="13"/>
      <c r="D18" s="311" t="s">
        <v>19</v>
      </c>
      <c r="E18" s="312"/>
      <c r="F18" s="229">
        <f>F19-F17</f>
        <v>0</v>
      </c>
      <c r="G18" s="230"/>
      <c r="H18" s="231"/>
    </row>
    <row r="19" spans="1:13" ht="30" customHeight="1" thickBot="1" x14ac:dyDescent="0.3">
      <c r="A19" s="11"/>
      <c r="B19" s="11"/>
      <c r="C19" s="11"/>
      <c r="D19" s="284" t="s">
        <v>18</v>
      </c>
      <c r="E19" s="285"/>
      <c r="F19" s="250">
        <f t="shared" ref="F19" si="2">I15</f>
        <v>0</v>
      </c>
      <c r="G19" s="230"/>
      <c r="H19" s="231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254" t="s">
        <v>11</v>
      </c>
      <c r="B21" s="254"/>
      <c r="C21" s="254"/>
      <c r="D21" s="254"/>
      <c r="E21" s="254"/>
      <c r="F21" s="255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216" t="s">
        <v>193</v>
      </c>
      <c r="B22" s="217"/>
      <c r="C22" s="217"/>
      <c r="D22" s="217"/>
      <c r="E22" s="217"/>
      <c r="F22" s="218" t="s">
        <v>9</v>
      </c>
      <c r="G22" s="219"/>
    </row>
    <row r="23" spans="1:13" s="9" customFormat="1" ht="31.5" customHeight="1" x14ac:dyDescent="0.25">
      <c r="A23" s="232" t="s">
        <v>45</v>
      </c>
      <c r="B23" s="233"/>
      <c r="C23" s="233"/>
      <c r="D23" s="234"/>
      <c r="E23" s="234"/>
      <c r="F23" s="235"/>
      <c r="G23" s="236"/>
    </row>
    <row r="24" spans="1:13" s="9" customFormat="1" ht="57" customHeight="1" x14ac:dyDescent="0.25">
      <c r="A24" s="207" t="s">
        <v>12</v>
      </c>
      <c r="B24" s="208"/>
      <c r="C24" s="208"/>
      <c r="D24" s="209"/>
      <c r="E24" s="209"/>
      <c r="F24" s="210"/>
      <c r="G24" s="211"/>
    </row>
    <row r="25" spans="1:13" s="9" customFormat="1" ht="25.15" customHeight="1" x14ac:dyDescent="0.25">
      <c r="A25" s="204" t="s">
        <v>7</v>
      </c>
      <c r="B25" s="205"/>
      <c r="C25" s="205"/>
      <c r="D25" s="205"/>
      <c r="E25" s="205"/>
      <c r="F25" s="210"/>
      <c r="G25" s="211"/>
    </row>
    <row r="26" spans="1:13" s="9" customFormat="1" ht="25.15" customHeight="1" x14ac:dyDescent="0.25">
      <c r="A26" s="194" t="s">
        <v>8</v>
      </c>
      <c r="B26" s="195"/>
      <c r="C26" s="195"/>
      <c r="D26" s="195"/>
      <c r="E26" s="195"/>
      <c r="F26" s="210"/>
      <c r="G26" s="211"/>
    </row>
    <row r="27" spans="1:13" s="9" customFormat="1" ht="25.15" customHeight="1" x14ac:dyDescent="0.25">
      <c r="A27" s="194" t="s">
        <v>247</v>
      </c>
      <c r="B27" s="195"/>
      <c r="C27" s="195"/>
      <c r="D27" s="195"/>
      <c r="E27" s="196"/>
      <c r="F27" s="190"/>
      <c r="G27" s="191"/>
    </row>
    <row r="28" spans="1:13" s="9" customFormat="1" ht="25.15" customHeight="1" x14ac:dyDescent="0.25">
      <c r="A28" s="194" t="s">
        <v>192</v>
      </c>
      <c r="B28" s="195"/>
      <c r="C28" s="195"/>
      <c r="D28" s="195"/>
      <c r="E28" s="196"/>
      <c r="F28" s="190"/>
      <c r="G28" s="191"/>
    </row>
    <row r="29" spans="1:13" s="9" customFormat="1" ht="25.15" customHeight="1" x14ac:dyDescent="0.25">
      <c r="A29" s="325" t="s">
        <v>64</v>
      </c>
      <c r="B29" s="326"/>
      <c r="C29" s="326"/>
      <c r="D29" s="326"/>
      <c r="E29" s="327"/>
      <c r="F29" s="190"/>
      <c r="G29" s="191"/>
    </row>
    <row r="30" spans="1:13" s="9" customFormat="1" ht="25.15" customHeight="1" x14ac:dyDescent="0.25">
      <c r="A30" s="325" t="s">
        <v>69</v>
      </c>
      <c r="B30" s="326"/>
      <c r="C30" s="326"/>
      <c r="D30" s="326"/>
      <c r="E30" s="327"/>
      <c r="F30" s="190"/>
      <c r="G30" s="191"/>
      <c r="I30" s="15"/>
    </row>
    <row r="31" spans="1:13" s="9" customFormat="1" ht="25.15" customHeight="1" thickBot="1" x14ac:dyDescent="0.3">
      <c r="A31" s="321" t="s">
        <v>2</v>
      </c>
      <c r="B31" s="322"/>
      <c r="C31" s="322"/>
      <c r="D31" s="322"/>
      <c r="E31" s="323"/>
      <c r="F31" s="192"/>
      <c r="G31" s="193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300" t="s">
        <v>13</v>
      </c>
      <c r="B33" s="300"/>
      <c r="C33" s="300"/>
      <c r="D33" s="300"/>
      <c r="E33" s="300"/>
      <c r="F33" s="300"/>
      <c r="G33" s="300"/>
    </row>
    <row r="35" spans="1:9" x14ac:dyDescent="0.2">
      <c r="A35" s="200" t="s">
        <v>291</v>
      </c>
      <c r="B35" s="200"/>
      <c r="C35" s="200"/>
      <c r="D35" s="200"/>
      <c r="E35" s="200"/>
      <c r="F35" s="200"/>
      <c r="G35" s="200"/>
      <c r="H35" s="200"/>
      <c r="I35" s="200"/>
    </row>
    <row r="36" spans="1:9" x14ac:dyDescent="0.2">
      <c r="A36" s="201"/>
      <c r="B36" s="201"/>
      <c r="C36" s="201"/>
      <c r="D36" s="201"/>
      <c r="E36" s="201"/>
      <c r="F36" s="201"/>
      <c r="G36" s="201"/>
      <c r="H36" s="201"/>
      <c r="I36" s="201"/>
    </row>
    <row r="37" spans="1:9" ht="18.75" customHeight="1" x14ac:dyDescent="0.2">
      <c r="A37" s="201" t="s">
        <v>14</v>
      </c>
      <c r="B37" s="201"/>
      <c r="C37" s="201"/>
      <c r="D37" s="201"/>
      <c r="E37" s="201"/>
      <c r="F37" s="201"/>
      <c r="G37" s="201"/>
      <c r="H37" s="201"/>
      <c r="I37" s="201"/>
    </row>
    <row r="38" spans="1:9" x14ac:dyDescent="0.2">
      <c r="A38" s="202" t="s">
        <v>41</v>
      </c>
      <c r="B38" s="202"/>
      <c r="C38" s="202"/>
      <c r="D38" s="202"/>
      <c r="E38" s="202"/>
      <c r="F38" s="202"/>
      <c r="G38" s="202"/>
      <c r="H38" s="202"/>
      <c r="I38" s="202"/>
    </row>
    <row r="39" spans="1:9" ht="17.25" customHeight="1" x14ac:dyDescent="0.2">
      <c r="A39" s="203" t="s">
        <v>15</v>
      </c>
      <c r="B39" s="203"/>
      <c r="C39" s="203"/>
      <c r="D39" s="203"/>
      <c r="E39" s="203"/>
      <c r="F39" s="203"/>
      <c r="G39" s="203"/>
      <c r="H39" s="203"/>
      <c r="I39" s="203"/>
    </row>
  </sheetData>
  <mergeCells count="46"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92D050"/>
    <pageSetUpPr fitToPage="1"/>
  </sheetPr>
  <dimension ref="A1:O53"/>
  <sheetViews>
    <sheetView zoomScaleNormal="100" workbookViewId="0">
      <selection activeCell="A49" sqref="A49:I49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2.5703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280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46.5" customHeight="1" thickBot="1" x14ac:dyDescent="0.25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7" customFormat="1" ht="25.5" customHeight="1" thickBot="1" x14ac:dyDescent="0.25">
      <c r="A9" s="246" t="s">
        <v>194</v>
      </c>
      <c r="B9" s="247"/>
      <c r="C9" s="247"/>
      <c r="D9" s="247"/>
      <c r="E9" s="247"/>
      <c r="F9" s="247"/>
      <c r="G9" s="247"/>
      <c r="H9" s="247"/>
      <c r="I9" s="93"/>
      <c r="J9" s="94"/>
      <c r="K9" s="94"/>
      <c r="L9" s="94"/>
      <c r="M9" s="95"/>
      <c r="N9" s="2"/>
    </row>
    <row r="10" spans="1:15" s="6" customFormat="1" ht="81.75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82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54" customHeight="1" x14ac:dyDescent="0.2">
      <c r="A11" s="40" t="s">
        <v>23</v>
      </c>
      <c r="B11" s="41">
        <v>38544</v>
      </c>
      <c r="C11" s="42" t="s">
        <v>202</v>
      </c>
      <c r="D11" s="44" t="s">
        <v>121</v>
      </c>
      <c r="E11" s="55">
        <v>5712</v>
      </c>
      <c r="F11" s="136"/>
      <c r="G11" s="20"/>
      <c r="H11" s="77">
        <f t="shared" ref="H11" si="0">SUM(E11*F11)</f>
        <v>0</v>
      </c>
      <c r="I11" s="77">
        <f t="shared" ref="I11" si="1">H11+(H11*G11)</f>
        <v>0</v>
      </c>
      <c r="J11" s="22"/>
      <c r="K11" s="22"/>
      <c r="L11" s="35"/>
      <c r="M11" s="23"/>
      <c r="N11" s="2"/>
    </row>
    <row r="12" spans="1:15" s="7" customFormat="1" ht="54" customHeight="1" thickBot="1" x14ac:dyDescent="0.25">
      <c r="A12" s="39" t="s">
        <v>24</v>
      </c>
      <c r="B12" s="37">
        <v>38545</v>
      </c>
      <c r="C12" s="38" t="s">
        <v>203</v>
      </c>
      <c r="D12" s="44" t="s">
        <v>121</v>
      </c>
      <c r="E12" s="55">
        <v>624</v>
      </c>
      <c r="F12" s="136"/>
      <c r="G12" s="20"/>
      <c r="H12" s="77">
        <f t="shared" ref="H12" si="2">SUM(E12*F12)</f>
        <v>0</v>
      </c>
      <c r="I12" s="77">
        <f t="shared" ref="I12" si="3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3" t="s">
        <v>63</v>
      </c>
      <c r="B13" s="244"/>
      <c r="C13" s="244"/>
      <c r="D13" s="244"/>
      <c r="E13" s="244"/>
      <c r="F13" s="244"/>
      <c r="G13" s="245"/>
      <c r="H13" s="122">
        <f>SUM(H11:H12)</f>
        <v>0</v>
      </c>
      <c r="I13" s="123">
        <f>SUM(I11:I12)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5.5" customHeight="1" thickBot="1" x14ac:dyDescent="0.25">
      <c r="A15" s="246" t="s">
        <v>283</v>
      </c>
      <c r="B15" s="247"/>
      <c r="C15" s="247"/>
      <c r="D15" s="247"/>
      <c r="E15" s="247"/>
      <c r="F15" s="247"/>
      <c r="G15" s="247"/>
      <c r="H15" s="247"/>
      <c r="I15" s="93"/>
      <c r="J15" s="94"/>
      <c r="K15" s="94"/>
      <c r="L15" s="94"/>
      <c r="M15" s="95"/>
      <c r="N15" s="2"/>
    </row>
    <row r="16" spans="1:15" s="6" customFormat="1" ht="81.75" customHeight="1" x14ac:dyDescent="0.2">
      <c r="A16" s="172" t="s">
        <v>22</v>
      </c>
      <c r="B16" s="173" t="s">
        <v>40</v>
      </c>
      <c r="C16" s="174" t="s">
        <v>6</v>
      </c>
      <c r="D16" s="175" t="s">
        <v>125</v>
      </c>
      <c r="E16" s="176" t="s">
        <v>66</v>
      </c>
      <c r="F16" s="174" t="s">
        <v>37</v>
      </c>
      <c r="G16" s="177" t="s">
        <v>38</v>
      </c>
      <c r="H16" s="173" t="s">
        <v>67</v>
      </c>
      <c r="I16" s="173" t="s">
        <v>68</v>
      </c>
      <c r="J16" s="173" t="s">
        <v>39</v>
      </c>
      <c r="K16" s="178" t="s">
        <v>95</v>
      </c>
      <c r="L16" s="178" t="s">
        <v>21</v>
      </c>
      <c r="M16" s="179" t="s">
        <v>0</v>
      </c>
      <c r="N16" s="3"/>
    </row>
    <row r="17" spans="1:14" s="7" customFormat="1" ht="31.5" customHeight="1" x14ac:dyDescent="0.2">
      <c r="A17" s="180" t="s">
        <v>25</v>
      </c>
      <c r="B17" s="37">
        <v>38547</v>
      </c>
      <c r="C17" s="181" t="s">
        <v>204</v>
      </c>
      <c r="D17" s="182" t="s">
        <v>121</v>
      </c>
      <c r="E17" s="55">
        <v>240</v>
      </c>
      <c r="F17" s="136"/>
      <c r="G17" s="20"/>
      <c r="H17" s="183">
        <f t="shared" ref="H17:H18" si="4">SUM(E17*F17)</f>
        <v>0</v>
      </c>
      <c r="I17" s="183">
        <f t="shared" ref="I17:I18" si="5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184" t="s">
        <v>26</v>
      </c>
      <c r="B18" s="41">
        <v>38548</v>
      </c>
      <c r="C18" s="185" t="s">
        <v>205</v>
      </c>
      <c r="D18" s="182" t="s">
        <v>121</v>
      </c>
      <c r="E18" s="55">
        <v>2064</v>
      </c>
      <c r="F18" s="136"/>
      <c r="G18" s="20"/>
      <c r="H18" s="183">
        <f t="shared" si="4"/>
        <v>0</v>
      </c>
      <c r="I18" s="183">
        <f t="shared" si="5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43" t="s">
        <v>63</v>
      </c>
      <c r="B19" s="244"/>
      <c r="C19" s="244"/>
      <c r="D19" s="244"/>
      <c r="E19" s="244"/>
      <c r="F19" s="244"/>
      <c r="G19" s="245"/>
      <c r="H19" s="186">
        <f>SUM(H17:H18)</f>
        <v>0</v>
      </c>
      <c r="I19" s="187">
        <f>SUM(I17:I18)</f>
        <v>0</v>
      </c>
      <c r="J19" s="188"/>
      <c r="K19" s="189"/>
      <c r="L19" s="189"/>
      <c r="M19" s="189"/>
    </row>
    <row r="20" spans="1:14" s="6" customFormat="1" ht="25.9" customHeight="1" thickBot="1" x14ac:dyDescent="0.3">
      <c r="A20" s="128"/>
      <c r="B20" s="128"/>
      <c r="C20" s="128"/>
      <c r="D20" s="128"/>
      <c r="E20" s="128"/>
      <c r="F20" s="128"/>
      <c r="G20" s="128"/>
      <c r="H20" s="126"/>
      <c r="I20" s="127"/>
      <c r="J20" s="3"/>
      <c r="K20" s="3"/>
      <c r="L20" s="3"/>
      <c r="M20" s="3"/>
    </row>
    <row r="21" spans="1:14" s="7" customFormat="1" ht="25.5" customHeight="1" thickBot="1" x14ac:dyDescent="0.25">
      <c r="A21" s="246" t="s">
        <v>195</v>
      </c>
      <c r="B21" s="247"/>
      <c r="C21" s="247"/>
      <c r="D21" s="247"/>
      <c r="E21" s="247"/>
      <c r="F21" s="247"/>
      <c r="G21" s="247"/>
      <c r="H21" s="247"/>
      <c r="I21" s="93"/>
      <c r="J21" s="94"/>
      <c r="K21" s="94"/>
      <c r="L21" s="94"/>
      <c r="M21" s="95"/>
      <c r="N21" s="2"/>
    </row>
    <row r="22" spans="1:14" s="6" customFormat="1" ht="81.75" customHeight="1" x14ac:dyDescent="0.2">
      <c r="A22" s="34" t="s">
        <v>22</v>
      </c>
      <c r="B22" s="29" t="s">
        <v>40</v>
      </c>
      <c r="C22" s="29" t="s">
        <v>6</v>
      </c>
      <c r="D22" s="27" t="s">
        <v>125</v>
      </c>
      <c r="E22" s="28" t="s">
        <v>66</v>
      </c>
      <c r="F22" s="82" t="s">
        <v>37</v>
      </c>
      <c r="G22" s="30" t="s">
        <v>38</v>
      </c>
      <c r="H22" s="29" t="s">
        <v>67</v>
      </c>
      <c r="I22" s="29" t="s">
        <v>68</v>
      </c>
      <c r="J22" s="29" t="s">
        <v>39</v>
      </c>
      <c r="K22" s="31" t="s">
        <v>95</v>
      </c>
      <c r="L22" s="31" t="s">
        <v>21</v>
      </c>
      <c r="M22" s="32" t="s">
        <v>0</v>
      </c>
      <c r="N22" s="3"/>
    </row>
    <row r="23" spans="1:14" s="7" customFormat="1" ht="35.25" customHeight="1" thickBot="1" x14ac:dyDescent="0.25">
      <c r="A23" s="40" t="s">
        <v>27</v>
      </c>
      <c r="B23" s="37">
        <v>38549</v>
      </c>
      <c r="C23" s="53" t="s">
        <v>201</v>
      </c>
      <c r="D23" s="44" t="s">
        <v>121</v>
      </c>
      <c r="E23" s="55">
        <v>960</v>
      </c>
      <c r="F23" s="75"/>
      <c r="G23" s="20"/>
      <c r="H23" s="77">
        <f t="shared" ref="H23" si="6">SUM(E23*F23)</f>
        <v>0</v>
      </c>
      <c r="I23" s="77">
        <f t="shared" ref="I23" si="7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43" t="s">
        <v>63</v>
      </c>
      <c r="B24" s="244"/>
      <c r="C24" s="244"/>
      <c r="D24" s="244"/>
      <c r="E24" s="244"/>
      <c r="F24" s="244"/>
      <c r="G24" s="245"/>
      <c r="H24" s="122">
        <f>SUM(H23:H23)</f>
        <v>0</v>
      </c>
      <c r="I24" s="123">
        <f>SUM(I23:I23)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46" t="s">
        <v>196</v>
      </c>
      <c r="B26" s="247"/>
      <c r="C26" s="247"/>
      <c r="D26" s="247"/>
      <c r="E26" s="247"/>
      <c r="F26" s="247"/>
      <c r="G26" s="247"/>
      <c r="H26" s="247"/>
      <c r="I26" s="93"/>
      <c r="J26" s="94"/>
      <c r="K26" s="94"/>
      <c r="L26" s="94"/>
      <c r="M26" s="95"/>
      <c r="N26" s="2"/>
    </row>
    <row r="27" spans="1:14" s="6" customFormat="1" ht="81.75" customHeight="1" x14ac:dyDescent="0.2">
      <c r="A27" s="34" t="s">
        <v>22</v>
      </c>
      <c r="B27" s="29" t="s">
        <v>40</v>
      </c>
      <c r="C27" s="29" t="s">
        <v>6</v>
      </c>
      <c r="D27" s="27" t="s">
        <v>125</v>
      </c>
      <c r="E27" s="28" t="s">
        <v>66</v>
      </c>
      <c r="F27" s="82" t="s">
        <v>37</v>
      </c>
      <c r="G27" s="30" t="s">
        <v>38</v>
      </c>
      <c r="H27" s="29" t="s">
        <v>67</v>
      </c>
      <c r="I27" s="29" t="s">
        <v>68</v>
      </c>
      <c r="J27" s="29" t="s">
        <v>39</v>
      </c>
      <c r="K27" s="31" t="s">
        <v>95</v>
      </c>
      <c r="L27" s="31" t="s">
        <v>21</v>
      </c>
      <c r="M27" s="32" t="s">
        <v>0</v>
      </c>
      <c r="N27" s="3"/>
    </row>
    <row r="28" spans="1:14" s="7" customFormat="1" ht="37.5" customHeight="1" thickBot="1" x14ac:dyDescent="0.25">
      <c r="A28" s="40" t="s">
        <v>28</v>
      </c>
      <c r="B28" s="37">
        <v>38551.385499999997</v>
      </c>
      <c r="C28" s="144" t="s">
        <v>206</v>
      </c>
      <c r="D28" s="44" t="s">
        <v>121</v>
      </c>
      <c r="E28" s="55">
        <v>906</v>
      </c>
      <c r="F28" s="75"/>
      <c r="G28" s="20"/>
      <c r="H28" s="77">
        <f t="shared" ref="H28" si="8">SUM(E28*F28)</f>
        <v>0</v>
      </c>
      <c r="I28" s="77">
        <f t="shared" ref="I28" si="9">H28+(H28*G28)</f>
        <v>0</v>
      </c>
      <c r="J28" s="22"/>
      <c r="K28" s="22"/>
      <c r="L28" s="35"/>
      <c r="M28" s="23"/>
      <c r="N28" s="2"/>
    </row>
    <row r="29" spans="1:14" s="6" customFormat="1" ht="25.9" customHeight="1" thickBot="1" x14ac:dyDescent="0.3">
      <c r="A29" s="243" t="s">
        <v>63</v>
      </c>
      <c r="B29" s="244"/>
      <c r="C29" s="244"/>
      <c r="D29" s="244"/>
      <c r="E29" s="244"/>
      <c r="F29" s="244"/>
      <c r="G29" s="245"/>
      <c r="H29" s="122">
        <f>SUM(H28:H28)</f>
        <v>0</v>
      </c>
      <c r="I29" s="123">
        <f>SUM(I28:I28)</f>
        <v>0</v>
      </c>
      <c r="J29" s="69"/>
      <c r="K29" s="70"/>
      <c r="L29" s="70"/>
      <c r="M29" s="70"/>
    </row>
    <row r="30" spans="1:14" s="6" customFormat="1" ht="17.25" customHeight="1" thickBot="1" x14ac:dyDescent="0.25">
      <c r="A30" s="220"/>
      <c r="B30" s="220"/>
      <c r="C30" s="220"/>
      <c r="D30" s="221"/>
      <c r="E30" s="221"/>
      <c r="F30" s="221"/>
      <c r="G30" s="221"/>
      <c r="H30" s="221"/>
      <c r="I30" s="221"/>
      <c r="J30" s="221"/>
      <c r="K30" s="221"/>
      <c r="L30" s="221"/>
      <c r="M30" s="221"/>
    </row>
    <row r="31" spans="1:14" ht="30" customHeight="1" thickBot="1" x14ac:dyDescent="0.3">
      <c r="A31" s="297" t="s">
        <v>93</v>
      </c>
      <c r="B31" s="298"/>
      <c r="C31" s="299"/>
      <c r="D31" s="309" t="s">
        <v>17</v>
      </c>
      <c r="E31" s="310"/>
      <c r="F31" s="224">
        <f>H13+H19+H24+H29</f>
        <v>0</v>
      </c>
      <c r="G31" s="225"/>
      <c r="H31" s="226"/>
    </row>
    <row r="32" spans="1:14" ht="30" customHeight="1" thickBot="1" x14ac:dyDescent="0.3">
      <c r="A32" s="13"/>
      <c r="B32" s="13"/>
      <c r="C32" s="13"/>
      <c r="D32" s="311" t="s">
        <v>19</v>
      </c>
      <c r="E32" s="312"/>
      <c r="F32" s="229">
        <f>F33-F31</f>
        <v>0</v>
      </c>
      <c r="G32" s="230"/>
      <c r="H32" s="231"/>
    </row>
    <row r="33" spans="1:13" ht="30" customHeight="1" thickBot="1" x14ac:dyDescent="0.3">
      <c r="A33" s="11"/>
      <c r="B33" s="11"/>
      <c r="C33" s="11"/>
      <c r="D33" s="284" t="s">
        <v>18</v>
      </c>
      <c r="E33" s="285"/>
      <c r="F33" s="250">
        <f>I13+I19+I24+I29</f>
        <v>0</v>
      </c>
      <c r="G33" s="230"/>
      <c r="H33" s="231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254" t="s">
        <v>11</v>
      </c>
      <c r="B35" s="254"/>
      <c r="C35" s="254"/>
      <c r="D35" s="254"/>
      <c r="E35" s="254"/>
      <c r="F35" s="255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216" t="s">
        <v>211</v>
      </c>
      <c r="B36" s="217"/>
      <c r="C36" s="217"/>
      <c r="D36" s="217"/>
      <c r="E36" s="217"/>
      <c r="F36" s="218" t="s">
        <v>9</v>
      </c>
      <c r="G36" s="219"/>
    </row>
    <row r="37" spans="1:13" s="9" customFormat="1" ht="31.5" customHeight="1" x14ac:dyDescent="0.25">
      <c r="A37" s="232" t="s">
        <v>45</v>
      </c>
      <c r="B37" s="233"/>
      <c r="C37" s="233"/>
      <c r="D37" s="234"/>
      <c r="E37" s="234"/>
      <c r="F37" s="235"/>
      <c r="G37" s="236"/>
    </row>
    <row r="38" spans="1:13" s="9" customFormat="1" ht="57" customHeight="1" x14ac:dyDescent="0.25">
      <c r="A38" s="207" t="s">
        <v>12</v>
      </c>
      <c r="B38" s="208"/>
      <c r="C38" s="208"/>
      <c r="D38" s="209"/>
      <c r="E38" s="209"/>
      <c r="F38" s="210"/>
      <c r="G38" s="211"/>
    </row>
    <row r="39" spans="1:13" s="9" customFormat="1" ht="25.15" customHeight="1" x14ac:dyDescent="0.25">
      <c r="A39" s="204" t="s">
        <v>7</v>
      </c>
      <c r="B39" s="205"/>
      <c r="C39" s="205"/>
      <c r="D39" s="205"/>
      <c r="E39" s="205"/>
      <c r="F39" s="210"/>
      <c r="G39" s="211"/>
    </row>
    <row r="40" spans="1:13" s="9" customFormat="1" ht="25.15" customHeight="1" x14ac:dyDescent="0.25">
      <c r="A40" s="194" t="s">
        <v>8</v>
      </c>
      <c r="B40" s="195"/>
      <c r="C40" s="195"/>
      <c r="D40" s="195"/>
      <c r="E40" s="195"/>
      <c r="F40" s="210"/>
      <c r="G40" s="211"/>
    </row>
    <row r="41" spans="1:13" s="9" customFormat="1" ht="25.15" customHeight="1" x14ac:dyDescent="0.25">
      <c r="A41" s="194" t="s">
        <v>247</v>
      </c>
      <c r="B41" s="195"/>
      <c r="C41" s="195"/>
      <c r="D41" s="195"/>
      <c r="E41" s="196"/>
      <c r="F41" s="190"/>
      <c r="G41" s="191"/>
    </row>
    <row r="42" spans="1:13" s="9" customFormat="1" ht="25.15" customHeight="1" x14ac:dyDescent="0.25">
      <c r="A42" s="194" t="s">
        <v>96</v>
      </c>
      <c r="B42" s="195"/>
      <c r="C42" s="195"/>
      <c r="D42" s="195"/>
      <c r="E42" s="196"/>
      <c r="F42" s="190"/>
      <c r="G42" s="191"/>
    </row>
    <row r="43" spans="1:13" s="9" customFormat="1" ht="25.15" customHeight="1" x14ac:dyDescent="0.25">
      <c r="A43" s="194" t="s">
        <v>115</v>
      </c>
      <c r="B43" s="195"/>
      <c r="C43" s="195"/>
      <c r="D43" s="195"/>
      <c r="E43" s="196"/>
      <c r="F43" s="190"/>
      <c r="G43" s="191"/>
    </row>
    <row r="44" spans="1:13" s="9" customFormat="1" ht="25.15" customHeight="1" x14ac:dyDescent="0.25">
      <c r="A44" s="325" t="s">
        <v>64</v>
      </c>
      <c r="B44" s="326"/>
      <c r="C44" s="326"/>
      <c r="D44" s="326"/>
      <c r="E44" s="327"/>
      <c r="F44" s="210"/>
      <c r="G44" s="211"/>
      <c r="I44" s="308"/>
      <c r="J44" s="308"/>
      <c r="K44" s="308"/>
    </row>
    <row r="45" spans="1:13" s="9" customFormat="1" ht="25.15" customHeight="1" thickBot="1" x14ac:dyDescent="0.3">
      <c r="A45" s="321" t="s">
        <v>65</v>
      </c>
      <c r="B45" s="322"/>
      <c r="C45" s="322"/>
      <c r="D45" s="322"/>
      <c r="E45" s="323"/>
      <c r="F45" s="192"/>
      <c r="G45" s="193"/>
      <c r="I45"/>
      <c r="J45" s="328"/>
      <c r="K45" s="328"/>
      <c r="L45" s="328"/>
    </row>
    <row r="46" spans="1:13" s="9" customFormat="1" ht="15.75" x14ac:dyDescent="0.25">
      <c r="A46" s="10"/>
      <c r="B46" s="10"/>
      <c r="C46" s="10"/>
      <c r="D46" s="10"/>
      <c r="E46" s="10"/>
    </row>
    <row r="47" spans="1:13" x14ac:dyDescent="0.2">
      <c r="A47" s="300" t="s">
        <v>13</v>
      </c>
      <c r="B47" s="300"/>
      <c r="C47" s="300"/>
      <c r="D47" s="300"/>
      <c r="E47" s="300"/>
      <c r="F47" s="300"/>
      <c r="G47" s="300"/>
    </row>
    <row r="49" spans="1:9" x14ac:dyDescent="0.2">
      <c r="A49" s="200" t="s">
        <v>291</v>
      </c>
      <c r="B49" s="200"/>
      <c r="C49" s="200"/>
      <c r="D49" s="200"/>
      <c r="E49" s="200"/>
      <c r="F49" s="200"/>
      <c r="G49" s="200"/>
      <c r="H49" s="200"/>
      <c r="I49" s="200"/>
    </row>
    <row r="50" spans="1:9" x14ac:dyDescent="0.2">
      <c r="A50" s="201"/>
      <c r="B50" s="201"/>
      <c r="C50" s="201"/>
      <c r="D50" s="201"/>
      <c r="E50" s="201"/>
      <c r="F50" s="201"/>
      <c r="G50" s="201"/>
      <c r="H50" s="201"/>
      <c r="I50" s="201"/>
    </row>
    <row r="51" spans="1:9" ht="28.5" customHeight="1" x14ac:dyDescent="0.2">
      <c r="A51" s="201" t="s">
        <v>14</v>
      </c>
      <c r="B51" s="201"/>
      <c r="C51" s="201"/>
      <c r="D51" s="201"/>
      <c r="E51" s="201"/>
      <c r="F51" s="201"/>
      <c r="G51" s="201"/>
      <c r="H51" s="201"/>
      <c r="I51" s="201"/>
    </row>
    <row r="52" spans="1:9" x14ac:dyDescent="0.2">
      <c r="A52" s="202" t="s">
        <v>41</v>
      </c>
      <c r="B52" s="202"/>
      <c r="C52" s="202"/>
      <c r="D52" s="202"/>
      <c r="E52" s="202"/>
      <c r="F52" s="202"/>
      <c r="G52" s="202"/>
      <c r="H52" s="202"/>
      <c r="I52" s="202"/>
    </row>
    <row r="53" spans="1:9" ht="17.25" customHeight="1" x14ac:dyDescent="0.2">
      <c r="A53" s="203" t="s">
        <v>15</v>
      </c>
      <c r="B53" s="203"/>
      <c r="C53" s="203"/>
      <c r="D53" s="203"/>
      <c r="E53" s="203"/>
      <c r="F53" s="203"/>
      <c r="G53" s="203"/>
      <c r="H53" s="203"/>
      <c r="I53" s="203"/>
    </row>
  </sheetData>
  <mergeCells count="55">
    <mergeCell ref="A30:M30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  <mergeCell ref="A38:E38"/>
    <mergeCell ref="F38:G38"/>
    <mergeCell ref="A31:C31"/>
    <mergeCell ref="D31:E31"/>
    <mergeCell ref="F31:H31"/>
    <mergeCell ref="D32:E32"/>
    <mergeCell ref="F32:H32"/>
    <mergeCell ref="D33:E33"/>
    <mergeCell ref="F33:H33"/>
    <mergeCell ref="A35:F35"/>
    <mergeCell ref="A36:E36"/>
    <mergeCell ref="F36:G36"/>
    <mergeCell ref="A37:E37"/>
    <mergeCell ref="F37:G37"/>
    <mergeCell ref="F40:G40"/>
    <mergeCell ref="A44:E44"/>
    <mergeCell ref="F44:G44"/>
    <mergeCell ref="A42:E42"/>
    <mergeCell ref="F42:G42"/>
    <mergeCell ref="A41:E41"/>
    <mergeCell ref="F41:G41"/>
    <mergeCell ref="A43:E43"/>
    <mergeCell ref="F43:G43"/>
    <mergeCell ref="A24:G24"/>
    <mergeCell ref="A26:H26"/>
    <mergeCell ref="A29:G29"/>
    <mergeCell ref="A53:I53"/>
    <mergeCell ref="I44:K44"/>
    <mergeCell ref="A45:E45"/>
    <mergeCell ref="F45:G45"/>
    <mergeCell ref="J45:L45"/>
    <mergeCell ref="A47:G47"/>
    <mergeCell ref="A49:I49"/>
    <mergeCell ref="A50:I50"/>
    <mergeCell ref="A51:I51"/>
    <mergeCell ref="A52:I52"/>
    <mergeCell ref="A39:E39"/>
    <mergeCell ref="F39:G39"/>
    <mergeCell ref="A40:E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92D050"/>
    <pageSetUpPr fitToPage="1"/>
  </sheetPr>
  <dimension ref="A1:O48"/>
  <sheetViews>
    <sheetView topLeftCell="A34" zoomScaleNormal="100" workbookViewId="0">
      <selection activeCell="A44" sqref="A44:I44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281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2.5" customHeight="1" x14ac:dyDescent="0.2">
      <c r="A8" s="242" t="s">
        <v>104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6" t="s">
        <v>242</v>
      </c>
      <c r="B10" s="247"/>
      <c r="C10" s="247"/>
      <c r="D10" s="247"/>
      <c r="E10" s="247"/>
      <c r="F10" s="247"/>
      <c r="G10" s="247"/>
      <c r="H10" s="247"/>
      <c r="I10" s="93"/>
      <c r="J10" s="94"/>
      <c r="K10" s="94"/>
      <c r="L10" s="94"/>
      <c r="M10" s="95"/>
      <c r="N10" s="2"/>
    </row>
    <row r="11" spans="1:15" s="6" customFormat="1" ht="81.75" customHeight="1" x14ac:dyDescent="0.2">
      <c r="A11" s="34" t="s">
        <v>22</v>
      </c>
      <c r="B11" s="29" t="s">
        <v>40</v>
      </c>
      <c r="C11" s="29" t="s">
        <v>6</v>
      </c>
      <c r="D11" s="27" t="s">
        <v>125</v>
      </c>
      <c r="E11" s="28" t="s">
        <v>66</v>
      </c>
      <c r="F11" s="29" t="s">
        <v>37</v>
      </c>
      <c r="G11" s="30" t="s">
        <v>38</v>
      </c>
      <c r="H11" s="29" t="s">
        <v>67</v>
      </c>
      <c r="I11" s="29" t="s">
        <v>68</v>
      </c>
      <c r="J11" s="29" t="s">
        <v>39</v>
      </c>
      <c r="K11" s="31" t="s">
        <v>95</v>
      </c>
      <c r="L11" s="31" t="s">
        <v>21</v>
      </c>
      <c r="M11" s="32" t="s">
        <v>0</v>
      </c>
      <c r="N11" s="3"/>
    </row>
    <row r="12" spans="1:15" s="7" customFormat="1" ht="48" customHeight="1" x14ac:dyDescent="0.2">
      <c r="A12" s="39" t="s">
        <v>23</v>
      </c>
      <c r="B12" s="37">
        <v>34958</v>
      </c>
      <c r="C12" s="38" t="s">
        <v>250</v>
      </c>
      <c r="D12" s="145" t="s">
        <v>124</v>
      </c>
      <c r="E12" s="55">
        <v>37500</v>
      </c>
      <c r="F12" s="19"/>
      <c r="G12" s="20"/>
      <c r="H12" s="77">
        <f t="shared" ref="H12:H13" si="0">SUM(E12*F12)</f>
        <v>0</v>
      </c>
      <c r="I12" s="77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24</v>
      </c>
      <c r="B13" s="37">
        <v>34943.3364</v>
      </c>
      <c r="C13" s="38" t="s">
        <v>249</v>
      </c>
      <c r="D13" s="145" t="s">
        <v>121</v>
      </c>
      <c r="E13" s="55">
        <v>600</v>
      </c>
      <c r="F13" s="1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243" t="s">
        <v>63</v>
      </c>
      <c r="B14" s="244"/>
      <c r="C14" s="244"/>
      <c r="D14" s="244"/>
      <c r="E14" s="244"/>
      <c r="F14" s="244"/>
      <c r="G14" s="245"/>
      <c r="H14" s="122">
        <f>SUM(H12:H13)</f>
        <v>0</v>
      </c>
      <c r="I14" s="123">
        <f>SUM(I12:I13)</f>
        <v>0</v>
      </c>
      <c r="J14" s="69"/>
      <c r="K14" s="70"/>
      <c r="L14" s="70"/>
      <c r="M14" s="70"/>
    </row>
    <row r="15" spans="1:15" s="6" customFormat="1" ht="25.9" customHeight="1" thickBot="1" x14ac:dyDescent="0.3">
      <c r="A15" s="128"/>
      <c r="B15" s="128"/>
      <c r="C15" s="128"/>
      <c r="D15" s="128"/>
      <c r="E15" s="128"/>
      <c r="F15" s="128"/>
      <c r="G15" s="128"/>
      <c r="H15" s="126"/>
      <c r="I15" s="127"/>
      <c r="J15" s="3"/>
      <c r="K15" s="3"/>
      <c r="L15" s="3"/>
      <c r="M15" s="3"/>
    </row>
    <row r="16" spans="1:15" s="7" customFormat="1" ht="25.5" customHeight="1" thickBot="1" x14ac:dyDescent="0.25">
      <c r="A16" s="246" t="s">
        <v>243</v>
      </c>
      <c r="B16" s="247"/>
      <c r="C16" s="247"/>
      <c r="D16" s="247"/>
      <c r="E16" s="247"/>
      <c r="F16" s="247"/>
      <c r="G16" s="247"/>
      <c r="H16" s="247"/>
      <c r="I16" s="93"/>
      <c r="J16" s="94"/>
      <c r="K16" s="94"/>
      <c r="L16" s="94"/>
      <c r="M16" s="95"/>
      <c r="N16" s="2"/>
    </row>
    <row r="17" spans="1:14" s="6" customFormat="1" ht="81.75" customHeight="1" thickBot="1" x14ac:dyDescent="0.25">
      <c r="A17" s="34" t="s">
        <v>22</v>
      </c>
      <c r="B17" s="29" t="s">
        <v>40</v>
      </c>
      <c r="C17" s="29" t="s">
        <v>6</v>
      </c>
      <c r="D17" s="27" t="s">
        <v>125</v>
      </c>
      <c r="E17" s="28" t="s">
        <v>66</v>
      </c>
      <c r="F17" s="29" t="s">
        <v>37</v>
      </c>
      <c r="G17" s="30" t="s">
        <v>38</v>
      </c>
      <c r="H17" s="29" t="s">
        <v>67</v>
      </c>
      <c r="I17" s="29" t="s">
        <v>68</v>
      </c>
      <c r="J17" s="29" t="s">
        <v>39</v>
      </c>
      <c r="K17" s="31" t="s">
        <v>95</v>
      </c>
      <c r="L17" s="31" t="s">
        <v>21</v>
      </c>
      <c r="M17" s="32" t="s">
        <v>0</v>
      </c>
      <c r="N17" s="3"/>
    </row>
    <row r="18" spans="1:14" s="7" customFormat="1" ht="48" customHeight="1" thickBot="1" x14ac:dyDescent="0.25">
      <c r="A18" s="39" t="s">
        <v>25</v>
      </c>
      <c r="B18" s="37">
        <v>2328</v>
      </c>
      <c r="C18" s="38" t="s">
        <v>251</v>
      </c>
      <c r="D18" s="145" t="s">
        <v>121</v>
      </c>
      <c r="E18" s="55">
        <v>1600</v>
      </c>
      <c r="F18" s="19"/>
      <c r="G18" s="163"/>
      <c r="H18" s="77">
        <f t="shared" ref="H18" si="2">SUM(E18*F18)</f>
        <v>0</v>
      </c>
      <c r="I18" s="77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43" t="s">
        <v>63</v>
      </c>
      <c r="B19" s="244"/>
      <c r="C19" s="244"/>
      <c r="D19" s="244"/>
      <c r="E19" s="244"/>
      <c r="F19" s="244"/>
      <c r="G19" s="245"/>
      <c r="H19" s="122">
        <f>SUM(H18:H18)</f>
        <v>0</v>
      </c>
      <c r="I19" s="123">
        <f>SUM(I18:I18)</f>
        <v>0</v>
      </c>
      <c r="J19" s="69"/>
      <c r="K19" s="70"/>
      <c r="L19" s="70"/>
      <c r="M19" s="70"/>
    </row>
    <row r="20" spans="1:14" s="6" customFormat="1" ht="25.9" customHeight="1" x14ac:dyDescent="0.25">
      <c r="A20" s="125"/>
      <c r="B20" s="125"/>
      <c r="C20" s="125"/>
      <c r="D20" s="125"/>
      <c r="E20" s="125"/>
      <c r="F20" s="125"/>
      <c r="G20" s="125"/>
      <c r="H20" s="126"/>
      <c r="I20" s="127"/>
      <c r="J20" s="3"/>
      <c r="K20" s="3"/>
      <c r="L20" s="3"/>
      <c r="M20" s="3"/>
    </row>
    <row r="21" spans="1:14" s="6" customFormat="1" ht="10.15" customHeight="1" thickBot="1" x14ac:dyDescent="0.25">
      <c r="A21" s="220"/>
      <c r="B21" s="220"/>
      <c r="C21" s="220"/>
      <c r="D21" s="221"/>
      <c r="E21" s="221"/>
      <c r="F21" s="221"/>
      <c r="G21" s="221"/>
      <c r="H21" s="221"/>
      <c r="I21" s="221"/>
      <c r="J21" s="221"/>
      <c r="K21" s="221"/>
      <c r="L21" s="221"/>
      <c r="M21" s="221"/>
    </row>
    <row r="22" spans="1:14" ht="30" customHeight="1" thickBot="1" x14ac:dyDescent="0.3">
      <c r="A22" s="297" t="s">
        <v>94</v>
      </c>
      <c r="B22" s="298"/>
      <c r="C22" s="299"/>
      <c r="D22" s="309" t="s">
        <v>17</v>
      </c>
      <c r="E22" s="310"/>
      <c r="F22" s="224">
        <f>H14+H19</f>
        <v>0</v>
      </c>
      <c r="G22" s="225"/>
      <c r="H22" s="226"/>
    </row>
    <row r="23" spans="1:14" ht="30" customHeight="1" thickBot="1" x14ac:dyDescent="0.3">
      <c r="A23" s="13"/>
      <c r="B23" s="13"/>
      <c r="C23" s="13"/>
      <c r="D23" s="311" t="s">
        <v>19</v>
      </c>
      <c r="E23" s="312"/>
      <c r="F23" s="229">
        <f>F24-F22</f>
        <v>0</v>
      </c>
      <c r="G23" s="230"/>
      <c r="H23" s="231"/>
    </row>
    <row r="24" spans="1:14" ht="30" customHeight="1" thickBot="1" x14ac:dyDescent="0.3">
      <c r="A24" s="11"/>
      <c r="B24" s="11"/>
      <c r="C24" s="11"/>
      <c r="D24" s="284" t="s">
        <v>18</v>
      </c>
      <c r="E24" s="285"/>
      <c r="F24" s="250">
        <f>I14+I19</f>
        <v>0</v>
      </c>
      <c r="G24" s="230"/>
      <c r="H24" s="231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254" t="s">
        <v>11</v>
      </c>
      <c r="B26" s="254"/>
      <c r="C26" s="254"/>
      <c r="D26" s="254"/>
      <c r="E26" s="254"/>
      <c r="F26" s="255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216" t="s">
        <v>197</v>
      </c>
      <c r="B27" s="217"/>
      <c r="C27" s="217"/>
      <c r="D27" s="217"/>
      <c r="E27" s="217"/>
      <c r="F27" s="218" t="s">
        <v>9</v>
      </c>
      <c r="G27" s="219"/>
    </row>
    <row r="28" spans="1:14" s="9" customFormat="1" ht="31.5" customHeight="1" x14ac:dyDescent="0.25">
      <c r="A28" s="232" t="s">
        <v>45</v>
      </c>
      <c r="B28" s="233"/>
      <c r="C28" s="233"/>
      <c r="D28" s="234"/>
      <c r="E28" s="234"/>
      <c r="F28" s="235"/>
      <c r="G28" s="236"/>
    </row>
    <row r="29" spans="1:14" s="9" customFormat="1" ht="57" customHeight="1" x14ac:dyDescent="0.25">
      <c r="A29" s="207" t="s">
        <v>12</v>
      </c>
      <c r="B29" s="208"/>
      <c r="C29" s="208"/>
      <c r="D29" s="209"/>
      <c r="E29" s="209"/>
      <c r="F29" s="210"/>
      <c r="G29" s="211"/>
    </row>
    <row r="30" spans="1:14" s="9" customFormat="1" ht="25.15" customHeight="1" x14ac:dyDescent="0.25">
      <c r="A30" s="204" t="s">
        <v>7</v>
      </c>
      <c r="B30" s="205"/>
      <c r="C30" s="205"/>
      <c r="D30" s="205"/>
      <c r="E30" s="205"/>
      <c r="F30" s="210"/>
      <c r="G30" s="211"/>
    </row>
    <row r="31" spans="1:14" s="9" customFormat="1" ht="25.15" customHeight="1" x14ac:dyDescent="0.25">
      <c r="A31" s="194" t="s">
        <v>8</v>
      </c>
      <c r="B31" s="195"/>
      <c r="C31" s="195"/>
      <c r="D31" s="195"/>
      <c r="E31" s="195"/>
      <c r="F31" s="210"/>
      <c r="G31" s="211"/>
    </row>
    <row r="32" spans="1:14" s="9" customFormat="1" ht="25.15" customHeight="1" x14ac:dyDescent="0.25">
      <c r="A32" s="194" t="s">
        <v>247</v>
      </c>
      <c r="B32" s="195"/>
      <c r="C32" s="195"/>
      <c r="D32" s="195"/>
      <c r="E32" s="196"/>
      <c r="F32" s="190"/>
      <c r="G32" s="191"/>
    </row>
    <row r="33" spans="1:12" s="9" customFormat="1" ht="25.15" customHeight="1" x14ac:dyDescent="0.25">
      <c r="A33" s="194" t="s">
        <v>55</v>
      </c>
      <c r="B33" s="195"/>
      <c r="C33" s="195"/>
      <c r="D33" s="195"/>
      <c r="E33" s="196"/>
      <c r="F33" s="190"/>
      <c r="G33" s="191"/>
    </row>
    <row r="34" spans="1:12" s="9" customFormat="1" ht="25.15" customHeight="1" x14ac:dyDescent="0.25">
      <c r="A34" s="194" t="s">
        <v>98</v>
      </c>
      <c r="B34" s="195"/>
      <c r="C34" s="195"/>
      <c r="D34" s="195"/>
      <c r="E34" s="196"/>
      <c r="F34" s="190"/>
      <c r="G34" s="191"/>
    </row>
    <row r="35" spans="1:12" s="9" customFormat="1" ht="25.15" customHeight="1" x14ac:dyDescent="0.25">
      <c r="A35" s="194" t="s">
        <v>99</v>
      </c>
      <c r="B35" s="195"/>
      <c r="C35" s="195"/>
      <c r="D35" s="195"/>
      <c r="E35" s="196"/>
      <c r="F35" s="190"/>
      <c r="G35" s="191"/>
    </row>
    <row r="36" spans="1:12" s="9" customFormat="1" ht="25.15" customHeight="1" x14ac:dyDescent="0.25">
      <c r="A36" s="325" t="s">
        <v>64</v>
      </c>
      <c r="B36" s="326"/>
      <c r="C36" s="326"/>
      <c r="D36" s="326"/>
      <c r="E36" s="327"/>
      <c r="F36" s="210"/>
      <c r="G36" s="211"/>
      <c r="I36" s="308"/>
      <c r="J36" s="308"/>
      <c r="K36" s="308"/>
    </row>
    <row r="37" spans="1:12" s="9" customFormat="1" ht="25.15" customHeight="1" x14ac:dyDescent="0.25">
      <c r="A37" s="325" t="s">
        <v>65</v>
      </c>
      <c r="B37" s="326"/>
      <c r="C37" s="326"/>
      <c r="D37" s="326"/>
      <c r="E37" s="327"/>
      <c r="F37" s="190"/>
      <c r="G37" s="191"/>
      <c r="I37"/>
      <c r="J37" s="328"/>
      <c r="K37" s="328"/>
      <c r="L37" s="328"/>
    </row>
    <row r="38" spans="1:12" s="9" customFormat="1" ht="25.15" customHeight="1" x14ac:dyDescent="0.25">
      <c r="A38" s="325" t="s">
        <v>100</v>
      </c>
      <c r="B38" s="326"/>
      <c r="C38" s="326"/>
      <c r="D38" s="326"/>
      <c r="E38" s="327"/>
      <c r="F38" s="190"/>
      <c r="G38" s="191"/>
      <c r="I38"/>
      <c r="J38" s="51"/>
      <c r="K38" s="51"/>
      <c r="L38" s="51"/>
    </row>
    <row r="39" spans="1:12" s="9" customFormat="1" ht="25.15" customHeight="1" x14ac:dyDescent="0.25">
      <c r="A39" s="325" t="s">
        <v>46</v>
      </c>
      <c r="B39" s="326"/>
      <c r="C39" s="326"/>
      <c r="D39" s="326"/>
      <c r="E39" s="327"/>
      <c r="F39" s="190"/>
      <c r="G39" s="191"/>
      <c r="I39"/>
      <c r="J39" s="51"/>
      <c r="K39" s="51"/>
      <c r="L39" s="51"/>
    </row>
    <row r="40" spans="1:12" s="9" customFormat="1" ht="25.15" customHeight="1" thickBot="1" x14ac:dyDescent="0.3">
      <c r="A40" s="321" t="s">
        <v>47</v>
      </c>
      <c r="B40" s="322"/>
      <c r="C40" s="322"/>
      <c r="D40" s="322"/>
      <c r="E40" s="323"/>
      <c r="F40" s="192"/>
      <c r="G40" s="193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300" t="s">
        <v>13</v>
      </c>
      <c r="B42" s="300"/>
      <c r="C42" s="300"/>
      <c r="D42" s="300"/>
      <c r="E42" s="300"/>
      <c r="F42" s="300"/>
      <c r="G42" s="300"/>
    </row>
    <row r="44" spans="1:12" x14ac:dyDescent="0.2">
      <c r="A44" s="200" t="s">
        <v>291</v>
      </c>
      <c r="B44" s="200"/>
      <c r="C44" s="200"/>
      <c r="D44" s="200"/>
      <c r="E44" s="200"/>
      <c r="F44" s="200"/>
      <c r="G44" s="200"/>
      <c r="H44" s="200"/>
      <c r="I44" s="200"/>
    </row>
    <row r="45" spans="1:12" x14ac:dyDescent="0.2">
      <c r="A45" s="201"/>
      <c r="B45" s="201"/>
      <c r="C45" s="201"/>
      <c r="D45" s="201"/>
      <c r="E45" s="201"/>
      <c r="F45" s="201"/>
      <c r="G45" s="201"/>
      <c r="H45" s="201"/>
      <c r="I45" s="201"/>
    </row>
    <row r="46" spans="1:12" ht="26.25" customHeight="1" x14ac:dyDescent="0.2">
      <c r="A46" s="201" t="s">
        <v>14</v>
      </c>
      <c r="B46" s="201"/>
      <c r="C46" s="201"/>
      <c r="D46" s="201"/>
      <c r="E46" s="201"/>
      <c r="F46" s="201"/>
      <c r="G46" s="201"/>
      <c r="H46" s="201"/>
      <c r="I46" s="201"/>
    </row>
    <row r="47" spans="1:12" x14ac:dyDescent="0.2">
      <c r="A47" s="202" t="s">
        <v>41</v>
      </c>
      <c r="B47" s="202"/>
      <c r="C47" s="202"/>
      <c r="D47" s="202"/>
      <c r="E47" s="202"/>
      <c r="F47" s="202"/>
      <c r="G47" s="202"/>
      <c r="H47" s="202"/>
      <c r="I47" s="202"/>
    </row>
    <row r="48" spans="1:12" ht="17.25" customHeight="1" x14ac:dyDescent="0.2">
      <c r="A48" s="203" t="s">
        <v>15</v>
      </c>
      <c r="B48" s="203"/>
      <c r="C48" s="203"/>
      <c r="D48" s="203"/>
      <c r="E48" s="203"/>
      <c r="F48" s="203"/>
      <c r="G48" s="203"/>
      <c r="H48" s="203"/>
      <c r="I48" s="203"/>
    </row>
  </sheetData>
  <mergeCells count="59"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92D050"/>
    <pageSetUpPr fitToPage="1"/>
  </sheetPr>
  <dimension ref="A1:O37"/>
  <sheetViews>
    <sheetView topLeftCell="A28" zoomScaleNormal="100" workbookViewId="0">
      <selection activeCell="A32" sqref="A32:I32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1.42578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6" t="s">
        <v>106</v>
      </c>
      <c r="I1" s="256"/>
      <c r="J1" s="257"/>
      <c r="K1" s="257"/>
      <c r="L1" s="257"/>
      <c r="M1" s="257"/>
    </row>
    <row r="2" spans="1:15" s="6" customFormat="1" ht="21.6" customHeight="1" thickBot="1" x14ac:dyDescent="0.25">
      <c r="A2" s="258" t="s">
        <v>107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</row>
    <row r="3" spans="1:15" s="6" customFormat="1" ht="31.15" customHeight="1" thickBot="1" x14ac:dyDescent="0.25">
      <c r="A3" s="261" t="s">
        <v>3</v>
      </c>
      <c r="B3" s="262"/>
      <c r="C3" s="262"/>
      <c r="D3" s="263"/>
      <c r="E3" s="264" t="s">
        <v>109</v>
      </c>
      <c r="F3" s="264"/>
      <c r="G3" s="264"/>
      <c r="H3" s="264"/>
      <c r="I3" s="264"/>
      <c r="J3" s="264"/>
      <c r="K3" s="264"/>
      <c r="L3" s="264"/>
      <c r="M3" s="265"/>
    </row>
    <row r="4" spans="1:15" s="6" customFormat="1" ht="31.15" customHeight="1" thickBot="1" x14ac:dyDescent="0.25">
      <c r="A4" s="261" t="s">
        <v>5</v>
      </c>
      <c r="B4" s="262"/>
      <c r="C4" s="262"/>
      <c r="D4" s="263"/>
      <c r="E4" s="266" t="s">
        <v>282</v>
      </c>
      <c r="F4" s="266"/>
      <c r="G4" s="266"/>
      <c r="H4" s="266"/>
      <c r="I4" s="266"/>
      <c r="J4" s="266"/>
      <c r="K4" s="266"/>
      <c r="L4" s="266"/>
      <c r="M4" s="267"/>
    </row>
    <row r="5" spans="1:15" s="6" customFormat="1" ht="27" customHeight="1" thickBot="1" x14ac:dyDescent="0.25">
      <c r="A5" s="237" t="s">
        <v>20</v>
      </c>
      <c r="B5" s="238"/>
      <c r="C5" s="238"/>
      <c r="D5" s="239"/>
      <c r="E5" s="240" t="s">
        <v>4</v>
      </c>
      <c r="F5" s="240"/>
      <c r="G5" s="240"/>
      <c r="H5" s="240"/>
      <c r="I5" s="240"/>
      <c r="J5" s="240"/>
      <c r="K5" s="240"/>
      <c r="L5" s="240"/>
      <c r="M5" s="24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6" t="s">
        <v>59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8"/>
      <c r="O7" s="8"/>
    </row>
    <row r="8" spans="1:15" s="6" customFormat="1" ht="53.25" customHeight="1" x14ac:dyDescent="0.2">
      <c r="A8" s="242" t="s">
        <v>105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22</v>
      </c>
      <c r="B10" s="29" t="s">
        <v>40</v>
      </c>
      <c r="C10" s="29" t="s">
        <v>6</v>
      </c>
      <c r="D10" s="27" t="s">
        <v>125</v>
      </c>
      <c r="E10" s="28" t="s">
        <v>66</v>
      </c>
      <c r="F10" s="29" t="s">
        <v>37</v>
      </c>
      <c r="G10" s="30" t="s">
        <v>38</v>
      </c>
      <c r="H10" s="29" t="s">
        <v>67</v>
      </c>
      <c r="I10" s="29" t="s">
        <v>68</v>
      </c>
      <c r="J10" s="29" t="s">
        <v>39</v>
      </c>
      <c r="K10" s="31" t="s">
        <v>95</v>
      </c>
      <c r="L10" s="31" t="s">
        <v>21</v>
      </c>
      <c r="M10" s="32" t="s">
        <v>0</v>
      </c>
      <c r="N10" s="3"/>
    </row>
    <row r="11" spans="1:15" s="7" customFormat="1" ht="54.75" customHeight="1" x14ac:dyDescent="0.2">
      <c r="A11" s="39" t="s">
        <v>23</v>
      </c>
      <c r="B11" s="37">
        <v>34940</v>
      </c>
      <c r="C11" s="38" t="s">
        <v>198</v>
      </c>
      <c r="D11" s="44" t="s">
        <v>124</v>
      </c>
      <c r="E11" s="61">
        <v>500</v>
      </c>
      <c r="F11" s="75"/>
      <c r="G11" s="20"/>
      <c r="H11" s="77">
        <f t="shared" ref="H11:H12" si="0">SUM(E11*F11)</f>
        <v>0</v>
      </c>
      <c r="I11" s="77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4.75" customHeight="1" thickBot="1" x14ac:dyDescent="0.25">
      <c r="A12" s="39" t="s">
        <v>24</v>
      </c>
      <c r="B12" s="37">
        <v>34941</v>
      </c>
      <c r="C12" s="38" t="s">
        <v>199</v>
      </c>
      <c r="D12" s="44" t="s">
        <v>121</v>
      </c>
      <c r="E12" s="61">
        <v>300</v>
      </c>
      <c r="F12" s="75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3" t="s">
        <v>63</v>
      </c>
      <c r="B13" s="244"/>
      <c r="C13" s="244"/>
      <c r="D13" s="244"/>
      <c r="E13" s="244"/>
      <c r="F13" s="244"/>
      <c r="G13" s="245"/>
      <c r="H13" s="79">
        <f>SUM(H11:H12)</f>
        <v>0</v>
      </c>
      <c r="I13" s="80">
        <f>SUM(I11:I12)</f>
        <v>0</v>
      </c>
      <c r="J13" s="69"/>
      <c r="K13" s="70"/>
      <c r="L13" s="70"/>
      <c r="M13" s="70"/>
    </row>
    <row r="14" spans="1:15" s="6" customFormat="1" ht="10.15" customHeight="1" thickBot="1" x14ac:dyDescent="0.25">
      <c r="A14" s="220"/>
      <c r="B14" s="220"/>
      <c r="C14" s="220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15" ht="30" customHeight="1" thickBot="1" x14ac:dyDescent="0.3">
      <c r="A15" s="297" t="s">
        <v>200</v>
      </c>
      <c r="B15" s="298"/>
      <c r="C15" s="299"/>
      <c r="D15" s="309" t="s">
        <v>17</v>
      </c>
      <c r="E15" s="310"/>
      <c r="F15" s="224">
        <f>H13</f>
        <v>0</v>
      </c>
      <c r="G15" s="225"/>
      <c r="H15" s="226"/>
    </row>
    <row r="16" spans="1:15" ht="30" customHeight="1" thickBot="1" x14ac:dyDescent="0.3">
      <c r="A16" s="13"/>
      <c r="B16" s="13"/>
      <c r="C16" s="13"/>
      <c r="D16" s="311" t="s">
        <v>19</v>
      </c>
      <c r="E16" s="312"/>
      <c r="F16" s="229">
        <f>F17-F15</f>
        <v>0</v>
      </c>
      <c r="G16" s="230"/>
      <c r="H16" s="231"/>
    </row>
    <row r="17" spans="1:13" ht="30" customHeight="1" thickBot="1" x14ac:dyDescent="0.3">
      <c r="A17" s="11"/>
      <c r="B17" s="11"/>
      <c r="C17" s="11"/>
      <c r="D17" s="284" t="s">
        <v>18</v>
      </c>
      <c r="E17" s="285"/>
      <c r="F17" s="250">
        <f t="shared" ref="F17" si="2">I13</f>
        <v>0</v>
      </c>
      <c r="G17" s="230"/>
      <c r="H17" s="231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254" t="s">
        <v>11</v>
      </c>
      <c r="B19" s="254"/>
      <c r="C19" s="254"/>
      <c r="D19" s="254"/>
      <c r="E19" s="254"/>
      <c r="F19" s="255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216" t="s">
        <v>72</v>
      </c>
      <c r="B20" s="217"/>
      <c r="C20" s="217"/>
      <c r="D20" s="217"/>
      <c r="E20" s="217"/>
      <c r="F20" s="218" t="s">
        <v>9</v>
      </c>
      <c r="G20" s="219"/>
    </row>
    <row r="21" spans="1:13" s="9" customFormat="1" ht="31.5" customHeight="1" x14ac:dyDescent="0.25">
      <c r="A21" s="232" t="s">
        <v>45</v>
      </c>
      <c r="B21" s="233"/>
      <c r="C21" s="233"/>
      <c r="D21" s="234"/>
      <c r="E21" s="234"/>
      <c r="F21" s="235"/>
      <c r="G21" s="236"/>
    </row>
    <row r="22" spans="1:13" s="9" customFormat="1" ht="57" customHeight="1" x14ac:dyDescent="0.25">
      <c r="A22" s="207" t="s">
        <v>12</v>
      </c>
      <c r="B22" s="208"/>
      <c r="C22" s="208"/>
      <c r="D22" s="209"/>
      <c r="E22" s="209"/>
      <c r="F22" s="210"/>
      <c r="G22" s="211"/>
    </row>
    <row r="23" spans="1:13" s="9" customFormat="1" ht="25.15" customHeight="1" x14ac:dyDescent="0.25">
      <c r="A23" s="204" t="s">
        <v>7</v>
      </c>
      <c r="B23" s="205"/>
      <c r="C23" s="205"/>
      <c r="D23" s="205"/>
      <c r="E23" s="205"/>
      <c r="F23" s="210"/>
      <c r="G23" s="211"/>
    </row>
    <row r="24" spans="1:13" s="9" customFormat="1" ht="25.15" customHeight="1" x14ac:dyDescent="0.25">
      <c r="A24" s="194" t="s">
        <v>8</v>
      </c>
      <c r="B24" s="195"/>
      <c r="C24" s="195"/>
      <c r="D24" s="195"/>
      <c r="E24" s="195"/>
      <c r="F24" s="210"/>
      <c r="G24" s="211"/>
      <c r="I24" s="64"/>
    </row>
    <row r="25" spans="1:13" s="9" customFormat="1" ht="25.15" customHeight="1" x14ac:dyDescent="0.25">
      <c r="A25" s="194" t="s">
        <v>247</v>
      </c>
      <c r="B25" s="195"/>
      <c r="C25" s="195"/>
      <c r="D25" s="195"/>
      <c r="E25" s="196"/>
      <c r="F25" s="190"/>
      <c r="G25" s="191"/>
      <c r="I25" s="64"/>
    </row>
    <row r="26" spans="1:13" s="9" customFormat="1" ht="25.15" customHeight="1" x14ac:dyDescent="0.25">
      <c r="A26" s="325" t="s">
        <v>64</v>
      </c>
      <c r="B26" s="326"/>
      <c r="C26" s="326"/>
      <c r="D26" s="326"/>
      <c r="E26" s="327"/>
      <c r="F26" s="210"/>
      <c r="G26" s="211"/>
      <c r="I26" s="308"/>
      <c r="J26" s="308"/>
      <c r="K26" s="308"/>
    </row>
    <row r="27" spans="1:13" s="9" customFormat="1" ht="25.15" customHeight="1" x14ac:dyDescent="0.25">
      <c r="A27" s="325" t="s">
        <v>73</v>
      </c>
      <c r="B27" s="326"/>
      <c r="C27" s="326"/>
      <c r="D27" s="326"/>
      <c r="E27" s="327"/>
      <c r="F27" s="190"/>
      <c r="G27" s="191"/>
      <c r="I27"/>
      <c r="J27" s="328"/>
      <c r="K27" s="328"/>
      <c r="L27" s="328"/>
    </row>
    <row r="28" spans="1:13" s="9" customFormat="1" ht="25.15" customHeight="1" thickBot="1" x14ac:dyDescent="0.3">
      <c r="A28" s="321" t="s">
        <v>74</v>
      </c>
      <c r="B28" s="322"/>
      <c r="C28" s="322"/>
      <c r="D28" s="322"/>
      <c r="E28" s="323"/>
      <c r="F28" s="192"/>
      <c r="G28" s="193"/>
      <c r="I28"/>
      <c r="J28" s="324"/>
      <c r="K28" s="324"/>
      <c r="L28" s="324"/>
    </row>
    <row r="29" spans="1:13" s="9" customFormat="1" ht="15.75" x14ac:dyDescent="0.25">
      <c r="A29" s="10"/>
      <c r="B29" s="10"/>
      <c r="C29" s="10"/>
      <c r="D29" s="10"/>
      <c r="E29" s="10"/>
    </row>
    <row r="30" spans="1:13" x14ac:dyDescent="0.2">
      <c r="A30" s="300" t="s">
        <v>13</v>
      </c>
      <c r="B30" s="300"/>
      <c r="C30" s="300"/>
      <c r="D30" s="300"/>
      <c r="E30" s="300"/>
      <c r="F30" s="300"/>
      <c r="G30" s="300"/>
    </row>
    <row r="32" spans="1:13" x14ac:dyDescent="0.2">
      <c r="A32" s="200" t="s">
        <v>291</v>
      </c>
      <c r="B32" s="200"/>
      <c r="C32" s="200"/>
      <c r="D32" s="200"/>
      <c r="E32" s="200"/>
      <c r="F32" s="200"/>
      <c r="G32" s="200"/>
      <c r="H32" s="200"/>
      <c r="I32" s="200"/>
    </row>
    <row r="33" spans="1:9" x14ac:dyDescent="0.2">
      <c r="A33" s="201"/>
      <c r="B33" s="201"/>
      <c r="C33" s="201"/>
      <c r="D33" s="201"/>
      <c r="E33" s="201"/>
      <c r="F33" s="201"/>
      <c r="G33" s="201"/>
      <c r="H33" s="201"/>
      <c r="I33" s="201"/>
    </row>
    <row r="34" spans="1:9" ht="23.25" customHeight="1" x14ac:dyDescent="0.2">
      <c r="A34" s="201" t="s">
        <v>14</v>
      </c>
      <c r="B34" s="201"/>
      <c r="C34" s="201"/>
      <c r="D34" s="201"/>
      <c r="E34" s="201"/>
      <c r="F34" s="201"/>
      <c r="G34" s="201"/>
      <c r="H34" s="201"/>
      <c r="I34" s="201"/>
    </row>
    <row r="35" spans="1:9" x14ac:dyDescent="0.2">
      <c r="A35" s="202" t="s">
        <v>41</v>
      </c>
      <c r="B35" s="202"/>
      <c r="C35" s="202"/>
      <c r="D35" s="202"/>
      <c r="E35" s="202"/>
      <c r="F35" s="202"/>
      <c r="G35" s="202"/>
      <c r="H35" s="202"/>
      <c r="I35" s="202"/>
    </row>
    <row r="36" spans="1:9" ht="17.25" customHeight="1" x14ac:dyDescent="0.2">
      <c r="A36" s="203" t="s">
        <v>15</v>
      </c>
      <c r="B36" s="203"/>
      <c r="C36" s="203"/>
      <c r="D36" s="203"/>
      <c r="E36" s="203"/>
      <c r="F36" s="203"/>
      <c r="G36" s="203"/>
      <c r="H36" s="203"/>
      <c r="I36" s="203"/>
    </row>
    <row r="37" spans="1:9" x14ac:dyDescent="0.2">
      <c r="A37" s="84"/>
      <c r="B37" s="84"/>
      <c r="C37" s="84"/>
      <c r="D37" s="84"/>
      <c r="E37" s="84"/>
      <c r="F37" s="84"/>
      <c r="G37" s="84"/>
      <c r="H37" s="84"/>
      <c r="I37" s="84"/>
    </row>
  </sheetData>
  <mergeCells count="47"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23:E23"/>
    <mergeCell ref="F23:G23"/>
    <mergeCell ref="A24:E24"/>
    <mergeCell ref="F24:G24"/>
    <mergeCell ref="A26:E26"/>
    <mergeCell ref="F26:G26"/>
    <mergeCell ref="A25:E25"/>
    <mergeCell ref="F25:G25"/>
    <mergeCell ref="A36:I36"/>
    <mergeCell ref="I26:K26"/>
    <mergeCell ref="A27:E27"/>
    <mergeCell ref="F27:G27"/>
    <mergeCell ref="J27:L27"/>
    <mergeCell ref="A28:E28"/>
    <mergeCell ref="F28:G28"/>
    <mergeCell ref="J28:L28"/>
    <mergeCell ref="A30:G30"/>
    <mergeCell ref="A32:I32"/>
    <mergeCell ref="A33:I33"/>
    <mergeCell ref="A34:I34"/>
    <mergeCell ref="A35:I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Obvazy hadicové síťov</vt:lpstr>
      <vt:lpstr>část 10 - Sádry a podklad. mat.</vt:lpstr>
      <vt:lpstr>část 11 - Náplasti z NT, steril</vt:lpstr>
      <vt:lpstr>část 12 - Náplasti z NT v roli</vt:lpstr>
      <vt:lpstr>část 13 - Náplasti na cívce, ne</vt:lpstr>
      <vt:lpstr>část 14 - Fixace žilních katetr</vt:lpstr>
      <vt:lpstr>část 15 -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Michaela Červinková</cp:lastModifiedBy>
  <cp:lastPrinted>2025-08-22T10:30:45Z</cp:lastPrinted>
  <dcterms:created xsi:type="dcterms:W3CDTF">2018-08-14T05:12:51Z</dcterms:created>
  <dcterms:modified xsi:type="dcterms:W3CDTF">2025-09-08T12:04:06Z</dcterms:modified>
</cp:coreProperties>
</file>