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25440" windowHeight="12585" activeTab="6"/>
  </bookViews>
  <sheets>
    <sheet name="Výkaz Výměr" sheetId="1" r:id="rId1"/>
    <sheet name="VDZ+Dopravni_zarizeni" sheetId="2" r:id="rId2"/>
    <sheet name="Nové_SDZ" sheetId="3" r:id="rId3"/>
    <sheet name="Nové_sloupky" sheetId="5" r:id="rId4"/>
    <sheet name="Rušené_SDZ " sheetId="6" r:id="rId5"/>
    <sheet name="Rušené_sloupky" sheetId="8" r:id="rId6"/>
    <sheet name="Souhrn" sheetId="9" r:id="rId7"/>
  </sheets>
  <calcPr calcId="124519"/>
</workbook>
</file>

<file path=xl/calcChain.xml><?xml version="1.0" encoding="utf-8"?>
<calcChain xmlns="http://schemas.openxmlformats.org/spreadsheetml/2006/main">
  <c r="D4" i="8"/>
  <c r="D3"/>
  <c r="D5" s="1"/>
  <c r="B10" i="9" s="1"/>
  <c r="O5" i="6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4"/>
  <c r="E5" i="5"/>
  <c r="E4"/>
  <c r="E6"/>
  <c r="N5" i="3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4"/>
  <c r="N36" s="1"/>
  <c r="B7" i="9" s="1"/>
  <c r="O31" i="6" l="1"/>
  <c r="B9" i="9" s="1"/>
  <c r="E7" i="5"/>
  <c r="B8" i="9" s="1"/>
  <c r="D12" i="2" l="1"/>
  <c r="D13" s="1"/>
  <c r="B6" i="9" s="1"/>
  <c r="D6" i="2"/>
  <c r="D4"/>
  <c r="D9"/>
  <c r="D10" s="1"/>
  <c r="B5" i="9" s="1"/>
  <c r="D5" i="2"/>
  <c r="D7" l="1"/>
  <c r="B4" i="9" s="1"/>
  <c r="B12" s="1"/>
</calcChain>
</file>

<file path=xl/sharedStrings.xml><?xml version="1.0" encoding="utf-8"?>
<sst xmlns="http://schemas.openxmlformats.org/spreadsheetml/2006/main" count="533" uniqueCount="238">
  <si>
    <t>SYMB_1</t>
  </si>
  <si>
    <t>V10E</t>
  </si>
  <si>
    <t>V10E_1</t>
  </si>
  <si>
    <t>V12C</t>
  </si>
  <si>
    <t>Zákaz zastavení</t>
  </si>
  <si>
    <t>V12AZAS</t>
  </si>
  <si>
    <t>V12A</t>
  </si>
  <si>
    <t>V1A</t>
  </si>
  <si>
    <t>V5</t>
  </si>
  <si>
    <t>V10D</t>
  </si>
  <si>
    <t>V10E(L)_K</t>
  </si>
  <si>
    <t>V10E(L)</t>
  </si>
  <si>
    <t>V10A(L)</t>
  </si>
  <si>
    <t>V10B(L)</t>
  </si>
  <si>
    <t>V4(0.25;PLNA)</t>
  </si>
  <si>
    <t>V4(0.125;PLNA)</t>
  </si>
  <si>
    <t>V13A</t>
  </si>
  <si>
    <t>bílá</t>
  </si>
  <si>
    <t>žlutá</t>
  </si>
  <si>
    <t>Celkový součet</t>
  </si>
  <si>
    <t>Barva/číslo značky (interní)</t>
  </si>
  <si>
    <t xml:space="preserve"> Výbrus [m2]</t>
  </si>
  <si>
    <t>Stávající VDZ k odstranění</t>
  </si>
  <si>
    <t>Výbrus plochy je pro neliniové značky vypočten na celkovou šířku a délku značení.</t>
  </si>
  <si>
    <t>Nové VDZ</t>
  </si>
  <si>
    <t>V6B</t>
  </si>
  <si>
    <t>modrá</t>
  </si>
  <si>
    <t>V10G_LINIE</t>
  </si>
  <si>
    <t>Plocha [m2]</t>
  </si>
  <si>
    <t>Sloup samostatný</t>
  </si>
  <si>
    <t>A9</t>
  </si>
  <si>
    <t>B11</t>
  </si>
  <si>
    <t>B2</t>
  </si>
  <si>
    <t>B25</t>
  </si>
  <si>
    <t>B28</t>
  </si>
  <si>
    <t>B29</t>
  </si>
  <si>
    <t>B321</t>
  </si>
  <si>
    <t>C3A</t>
  </si>
  <si>
    <t>E13S</t>
  </si>
  <si>
    <t>E13V</t>
  </si>
  <si>
    <t>E1V</t>
  </si>
  <si>
    <t>E8DP0</t>
  </si>
  <si>
    <t>E8E0</t>
  </si>
  <si>
    <t>E9AUTO</t>
  </si>
  <si>
    <t>IP110</t>
  </si>
  <si>
    <t>IP11A</t>
  </si>
  <si>
    <t>IP11B</t>
  </si>
  <si>
    <t>IP11C</t>
  </si>
  <si>
    <t>IP12</t>
  </si>
  <si>
    <t>IP1201</t>
  </si>
  <si>
    <t>IP13C</t>
  </si>
  <si>
    <t>IP25A</t>
  </si>
  <si>
    <t>IP25B</t>
  </si>
  <si>
    <t>IP4B</t>
  </si>
  <si>
    <t>Sloup veřejného osvětlení</t>
  </si>
  <si>
    <t>IP122</t>
  </si>
  <si>
    <t>IP12O</t>
  </si>
  <si>
    <t>Sloupek dvojitý</t>
  </si>
  <si>
    <t>Svodidlo, zábradlí, ...</t>
  </si>
  <si>
    <t>P6</t>
  </si>
  <si>
    <t>Zeď</t>
  </si>
  <si>
    <t>Rušené SDZ</t>
  </si>
  <si>
    <t>Počet [ks]</t>
  </si>
  <si>
    <t>Typ úchytu / číslo značky (interní)</t>
  </si>
  <si>
    <t>Provoz v obou směrech</t>
  </si>
  <si>
    <t>Zákaz vjezdu všech motorových vozidel</t>
  </si>
  <si>
    <t>Zákaz vjezdu všech vozidel</t>
  </si>
  <si>
    <t>Zákaz otáčení</t>
  </si>
  <si>
    <t>Zákaz stání</t>
  </si>
  <si>
    <t>Jiný zákaz (''PRŮJEZD ZAKÁZÁN'')</t>
  </si>
  <si>
    <t>Přikázaný směr jízdy zde vpravo</t>
  </si>
  <si>
    <t>Text, střední</t>
  </si>
  <si>
    <t>Text, velký</t>
  </si>
  <si>
    <t>Počet, velký</t>
  </si>
  <si>
    <t>E8B</t>
  </si>
  <si>
    <t>Průběh úseku</t>
  </si>
  <si>
    <t>E8DL0</t>
  </si>
  <si>
    <t>Úsek platnosti, vlevo</t>
  </si>
  <si>
    <t>Úsek platnosti, vpravo</t>
  </si>
  <si>
    <t>Úsek platnosti</t>
  </si>
  <si>
    <t>Druh vozidla</t>
  </si>
  <si>
    <t>IP10A</t>
  </si>
  <si>
    <t>Slepá pozemní komunikace</t>
  </si>
  <si>
    <t>Parkoviště, značka uživatelsky upravena</t>
  </si>
  <si>
    <t>Parkoviště</t>
  </si>
  <si>
    <t>Parkoviště (kolmé nebo šikmé stání)</t>
  </si>
  <si>
    <t>Parkoviště (podélné stání)</t>
  </si>
  <si>
    <t>Vyhrazené parkoviště</t>
  </si>
  <si>
    <t>Vyhrazené parkoviště, pro vozidla s označením 02</t>
  </si>
  <si>
    <t>IP1201A</t>
  </si>
  <si>
    <t>vyhrazené parkoviště, pro vozidla s označením O1</t>
  </si>
  <si>
    <t>Vyhrazené parkoviště (podélné stání)</t>
  </si>
  <si>
    <t>Parkoviště s parkovacím automatem</t>
  </si>
  <si>
    <t>IP13C2</t>
  </si>
  <si>
    <t>Parkoviště s parkovacím automatem, podélné stání</t>
  </si>
  <si>
    <t>Zóna s dopravním omezením</t>
  </si>
  <si>
    <t>Konec zóny s dopravním omezením</t>
  </si>
  <si>
    <t>IP26B</t>
  </si>
  <si>
    <t>Konec obytné zóny</t>
  </si>
  <si>
    <t>Jednosměrný provoz</t>
  </si>
  <si>
    <t>Stůj, dej přednost v jízdě!</t>
  </si>
  <si>
    <t>Popis</t>
  </si>
  <si>
    <t>E12</t>
  </si>
  <si>
    <t>E12b</t>
  </si>
  <si>
    <t>E13zM</t>
  </si>
  <si>
    <t>E13zZ</t>
  </si>
  <si>
    <t>E4</t>
  </si>
  <si>
    <t>E8C</t>
  </si>
  <si>
    <t>IP12gp</t>
  </si>
  <si>
    <t>IP13B</t>
  </si>
  <si>
    <t>IP13CP</t>
  </si>
  <si>
    <t>IP25A1</t>
  </si>
  <si>
    <t>IP25B1</t>
  </si>
  <si>
    <t>Nové SDZ na novém sloupku</t>
  </si>
  <si>
    <t>Jízda cyklistů v protisměru</t>
  </si>
  <si>
    <t>Parkovací zóna, modrá</t>
  </si>
  <si>
    <t>E13zO</t>
  </si>
  <si>
    <t>Parkovací zóna, oranžová</t>
  </si>
  <si>
    <t>E2B</t>
  </si>
  <si>
    <t>Tvar křižovatky</t>
  </si>
  <si>
    <t>Délka úseku</t>
  </si>
  <si>
    <t>Konec úseku</t>
  </si>
  <si>
    <t>E8DL</t>
  </si>
  <si>
    <t>IP12bp</t>
  </si>
  <si>
    <t>Vyhrazené parkoviště (kolmé nebo šikmé stání)</t>
  </si>
  <si>
    <t>IP12ep</t>
  </si>
  <si>
    <t>Vyhrazené parkoviště (stání na chodníku podélné - vpravo)</t>
  </si>
  <si>
    <t>IP12gl</t>
  </si>
  <si>
    <t>Vyhrazené parkoviště (částečné stání na chodníku - vlevo)</t>
  </si>
  <si>
    <t>Vyhrazené parkoviště (částečné stání na chodníku podélné - vpravo)</t>
  </si>
  <si>
    <t>Parkoviště s parkovacím kotoučem</t>
  </si>
  <si>
    <t>Parkoviště s parkovacím automatem, kolmé nebo šikmé stání</t>
  </si>
  <si>
    <t>Vjezd cyklistů v protisměru povolen</t>
  </si>
  <si>
    <t>Parkovací zóna, zelená</t>
  </si>
  <si>
    <t>Nové SDZ na stávajícím sloupku</t>
  </si>
  <si>
    <t>Rušené sloupky</t>
  </si>
  <si>
    <t>Nové sloupky</t>
  </si>
  <si>
    <t>Použité stávající sloupky</t>
  </si>
  <si>
    <t>4 x montovaný zpomalovací polštář</t>
  </si>
  <si>
    <t>Vodorovné dopravní značení (VDZ)</t>
  </si>
  <si>
    <t>Barva VDZ</t>
  </si>
  <si>
    <t>Výměra [m2]</t>
  </si>
  <si>
    <t>Cena [m2]</t>
  </si>
  <si>
    <t>Celková cena</t>
  </si>
  <si>
    <t>Bílá</t>
  </si>
  <si>
    <t>Modrá</t>
  </si>
  <si>
    <t>Žlutá</t>
  </si>
  <si>
    <t>Celkem vodorovné dopravní značení</t>
  </si>
  <si>
    <t>Dopravní zařízení</t>
  </si>
  <si>
    <t>Jednotek [m/ks]</t>
  </si>
  <si>
    <t>Cena za jednotku</t>
  </si>
  <si>
    <t>Zpomalovací polštáře 1,8 x 2,0 m</t>
  </si>
  <si>
    <t>Celkem dopravní zařízení - včetně montáže!!!</t>
  </si>
  <si>
    <t>Plocha výbrusu [m2]</t>
  </si>
  <si>
    <t>Výbrus</t>
  </si>
  <si>
    <t>Uchazeč vyplní vyžlucená pole</t>
  </si>
  <si>
    <t>Svislé dopravní značení (SDZ)</t>
  </si>
  <si>
    <t>Počet montáži</t>
  </si>
  <si>
    <t>Cena za montáž včetně montážního materiálu</t>
  </si>
  <si>
    <t>Číslo značky dle 294/2015</t>
  </si>
  <si>
    <t>Číslo značky v situaci</t>
  </si>
  <si>
    <t>Název značky + popis</t>
  </si>
  <si>
    <t>Celkem značek [ks]</t>
  </si>
  <si>
    <t>Cena za dopravní značku</t>
  </si>
  <si>
    <t>Montáž na samostatný sloupek</t>
  </si>
  <si>
    <t>Montáž na sloup veřejného osvětlení</t>
  </si>
  <si>
    <t>Montáž na dvojitý sloupek</t>
  </si>
  <si>
    <t>Montáž na sloup trakčního vedení</t>
  </si>
  <si>
    <t>Celkem</t>
  </si>
  <si>
    <t>*</t>
  </si>
  <si>
    <t>Zónové dopravní značení IZ8a,b ve zmenšeném provedení na samostatném sloupku</t>
  </si>
  <si>
    <t>Montáž na zeď</t>
  </si>
  <si>
    <t>B 2</t>
  </si>
  <si>
    <t>E 12a</t>
  </si>
  <si>
    <t>E 12b</t>
  </si>
  <si>
    <t>E 13</t>
  </si>
  <si>
    <t>E 2b</t>
  </si>
  <si>
    <t>E 4</t>
  </si>
  <si>
    <t>E 8b</t>
  </si>
  <si>
    <t>E 8c</t>
  </si>
  <si>
    <t>E 8d</t>
  </si>
  <si>
    <t>E 8e</t>
  </si>
  <si>
    <t>IP 10a</t>
  </si>
  <si>
    <t>IP 12</t>
  </si>
  <si>
    <t>IP 13b</t>
  </si>
  <si>
    <t>IP 13c</t>
  </si>
  <si>
    <t>IZ 8a</t>
  </si>
  <si>
    <t>IZ 8b</t>
  </si>
  <si>
    <t>IZ 5b</t>
  </si>
  <si>
    <t>IP 4b</t>
  </si>
  <si>
    <t>Číslo značky-interní</t>
  </si>
  <si>
    <t>Sloupky pro svislé dopravní značení</t>
  </si>
  <si>
    <t>Druh sloupku</t>
  </si>
  <si>
    <t>Počet sloupků/nástavců [ks]</t>
  </si>
  <si>
    <t>Cena za sloupek/nástavec</t>
  </si>
  <si>
    <t>Cena za instalaci (osazení)</t>
  </si>
  <si>
    <t>Osazení samostatného sloupku 3,5 m, prům. 70 mm</t>
  </si>
  <si>
    <t>Osazení dvojitého sloupku 3,5 m, prům. 70 mm</t>
  </si>
  <si>
    <t>Nástavec (1,5m) na stávající sloupky*</t>
  </si>
  <si>
    <t>*Nástavce na stávající sloupky osazené větším počtem SDZ</t>
  </si>
  <si>
    <t>Rušené svislé dopravní značení</t>
  </si>
  <si>
    <t>Počet demontáží</t>
  </si>
  <si>
    <t>Demontáž ze samostatného sloupku</t>
  </si>
  <si>
    <t>Demontáž ze sloupu veřejného osvětlení</t>
  </si>
  <si>
    <t>Demontáž z dvojitého sloupku</t>
  </si>
  <si>
    <t>Demontáž ze svodidla</t>
  </si>
  <si>
    <t>Demontáž ze zdi</t>
  </si>
  <si>
    <t>A 9</t>
  </si>
  <si>
    <t>B 11</t>
  </si>
  <si>
    <t>B 25</t>
  </si>
  <si>
    <t>B 28</t>
  </si>
  <si>
    <t>B 29</t>
  </si>
  <si>
    <t>B 32</t>
  </si>
  <si>
    <t>C 3a</t>
  </si>
  <si>
    <t>E 1</t>
  </si>
  <si>
    <t>E 9</t>
  </si>
  <si>
    <t>IP 11a</t>
  </si>
  <si>
    <t>IP 11b</t>
  </si>
  <si>
    <t>IP 11c</t>
  </si>
  <si>
    <t>P 6</t>
  </si>
  <si>
    <t>Cena za demontáž</t>
  </si>
  <si>
    <t>Rušené sloupky svislého dopravního značení</t>
  </si>
  <si>
    <t>Počet sloupků [ks]</t>
  </si>
  <si>
    <t>Cena za odstranění</t>
  </si>
  <si>
    <t>Samostatný</t>
  </si>
  <si>
    <t>Dvojitý</t>
  </si>
  <si>
    <t>Celkové součty</t>
  </si>
  <si>
    <t>Položka</t>
  </si>
  <si>
    <t>Cena bez DPH</t>
  </si>
  <si>
    <t>Vodorovné dopravní značení</t>
  </si>
  <si>
    <t>Dopravní zařízení včetně montáže</t>
  </si>
  <si>
    <t>Výbrusy vodorovného dopravního značení</t>
  </si>
  <si>
    <t>Svislé dopravní značení včetně montáže</t>
  </si>
  <si>
    <t>Osazení sloupků a úchytů</t>
  </si>
  <si>
    <t>Demontáž a likvidace svislého dopravního značení</t>
  </si>
  <si>
    <t>Odstranění sloupků a úprava povrchu chodníku</t>
  </si>
  <si>
    <t>Dopravně inženýrské opatření - zpracování, projednání a realizace</t>
  </si>
  <si>
    <t>Celkem výbrus</t>
  </si>
</sst>
</file>

<file path=xl/styles.xml><?xml version="1.0" encoding="utf-8"?>
<styleSheet xmlns="http://schemas.openxmlformats.org/spreadsheetml/2006/main">
  <numFmts count="2">
    <numFmt numFmtId="164" formatCode="#,##0.0\ &quot;Kč&quot;"/>
    <numFmt numFmtId="165" formatCode="#,##0\ &quot;Kč&quot;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4">
    <xf numFmtId="0" fontId="0" fillId="0" borderId="0" xfId="0"/>
    <xf numFmtId="0" fontId="0" fillId="0" borderId="10" xfId="0" applyBorder="1"/>
    <xf numFmtId="0" fontId="0" fillId="0" borderId="0" xfId="0" applyBorder="1"/>
    <xf numFmtId="0" fontId="18" fillId="0" borderId="10" xfId="0" applyFont="1" applyBorder="1"/>
    <xf numFmtId="0" fontId="18" fillId="0" borderId="11" xfId="0" applyFont="1" applyBorder="1"/>
    <xf numFmtId="0" fontId="0" fillId="0" borderId="12" xfId="0" applyBorder="1"/>
    <xf numFmtId="0" fontId="18" fillId="33" borderId="13" xfId="0" applyFont="1" applyFill="1" applyBorder="1"/>
    <xf numFmtId="0" fontId="0" fillId="33" borderId="13" xfId="0" applyFill="1" applyBorder="1"/>
    <xf numFmtId="0" fontId="18" fillId="34" borderId="13" xfId="0" applyFont="1" applyFill="1" applyBorder="1"/>
    <xf numFmtId="0" fontId="0" fillId="34" borderId="13" xfId="0" applyFill="1" applyBorder="1"/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33" borderId="14" xfId="0" applyFont="1" applyFill="1" applyBorder="1"/>
    <xf numFmtId="0" fontId="0" fillId="33" borderId="14" xfId="0" applyFill="1" applyBorder="1"/>
    <xf numFmtId="0" fontId="18" fillId="36" borderId="13" xfId="0" applyFont="1" applyFill="1" applyBorder="1"/>
    <xf numFmtId="0" fontId="18" fillId="36" borderId="14" xfId="0" applyFont="1" applyFill="1" applyBorder="1"/>
    <xf numFmtId="0" fontId="0" fillId="36" borderId="13" xfId="0" applyFill="1" applyBorder="1"/>
    <xf numFmtId="0" fontId="0" fillId="36" borderId="14" xfId="0" applyFill="1" applyBorder="1"/>
    <xf numFmtId="0" fontId="18" fillId="34" borderId="14" xfId="0" applyFont="1" applyFill="1" applyBorder="1"/>
    <xf numFmtId="0" fontId="0" fillId="34" borderId="14" xfId="0" applyFill="1" applyBorder="1"/>
    <xf numFmtId="0" fontId="18" fillId="35" borderId="15" xfId="0" applyFont="1" applyFill="1" applyBorder="1"/>
    <xf numFmtId="0" fontId="18" fillId="35" borderId="16" xfId="0" applyFont="1" applyFill="1" applyBorder="1"/>
    <xf numFmtId="0" fontId="18" fillId="0" borderId="0" xfId="0" applyFont="1" applyBorder="1"/>
    <xf numFmtId="0" fontId="18" fillId="0" borderId="17" xfId="0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0" fillId="0" borderId="13" xfId="0" applyBorder="1"/>
    <xf numFmtId="0" fontId="0" fillId="0" borderId="14" xfId="0" applyBorder="1"/>
    <xf numFmtId="0" fontId="18" fillId="0" borderId="15" xfId="0" applyFont="1" applyBorder="1"/>
    <xf numFmtId="0" fontId="0" fillId="0" borderId="18" xfId="0" applyBorder="1"/>
    <xf numFmtId="0" fontId="18" fillId="0" borderId="16" xfId="0" applyFont="1" applyBorder="1"/>
    <xf numFmtId="0" fontId="0" fillId="0" borderId="17" xfId="0" applyBorder="1"/>
    <xf numFmtId="0" fontId="18" fillId="0" borderId="19" xfId="0" applyFont="1" applyBorder="1"/>
    <xf numFmtId="0" fontId="18" fillId="0" borderId="2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Border="1"/>
    <xf numFmtId="3" fontId="0" fillId="0" borderId="10" xfId="0" applyNumberFormat="1" applyFont="1" applyBorder="1" applyAlignment="1">
      <alignment horizontal="center" vertical="center"/>
    </xf>
    <xf numFmtId="164" fontId="0" fillId="34" borderId="10" xfId="0" applyNumberFormat="1" applyFont="1" applyFill="1" applyBorder="1" applyAlignment="1">
      <alignment horizontal="center" vertical="center"/>
    </xf>
    <xf numFmtId="164" fontId="0" fillId="0" borderId="10" xfId="0" applyNumberFormat="1" applyFont="1" applyBorder="1" applyAlignment="1">
      <alignment horizontal="center" vertical="center"/>
    </xf>
    <xf numFmtId="164" fontId="20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9" fillId="0" borderId="0" xfId="0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 vertical="center"/>
    </xf>
    <xf numFmtId="49" fontId="21" fillId="0" borderId="10" xfId="0" applyNumberFormat="1" applyFont="1" applyBorder="1" applyAlignment="1">
      <alignment horizontal="left" vertical="center" wrapText="1"/>
    </xf>
    <xf numFmtId="49" fontId="21" fillId="0" borderId="10" xfId="0" applyNumberFormat="1" applyFont="1" applyBorder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64" fontId="0" fillId="34" borderId="10" xfId="0" applyNumberFormat="1" applyFill="1" applyBorder="1" applyAlignment="1">
      <alignment horizontal="center" vertical="center"/>
    </xf>
    <xf numFmtId="164" fontId="0" fillId="0" borderId="10" xfId="0" applyNumberFormat="1" applyFill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165" fontId="20" fillId="0" borderId="10" xfId="0" applyNumberFormat="1" applyFont="1" applyFill="1" applyBorder="1" applyAlignment="1">
      <alignment horizontal="center" vertical="center"/>
    </xf>
    <xf numFmtId="0" fontId="0" fillId="34" borderId="10" xfId="0" applyFill="1" applyBorder="1"/>
    <xf numFmtId="0" fontId="0" fillId="0" borderId="0" xfId="0" applyAlignment="1">
      <alignment horizontal="right"/>
    </xf>
    <xf numFmtId="0" fontId="16" fillId="0" borderId="10" xfId="0" applyFont="1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/>
    </xf>
    <xf numFmtId="0" fontId="20" fillId="0" borderId="10" xfId="0" applyFont="1" applyFill="1" applyBorder="1"/>
    <xf numFmtId="164" fontId="20" fillId="0" borderId="10" xfId="0" applyNumberFormat="1" applyFont="1" applyBorder="1" applyAlignment="1">
      <alignment horizontal="center"/>
    </xf>
    <xf numFmtId="164" fontId="14" fillId="34" borderId="10" xfId="0" applyNumberFormat="1" applyFont="1" applyFill="1" applyBorder="1" applyAlignment="1">
      <alignment horizontal="center" vertical="center"/>
    </xf>
    <xf numFmtId="164" fontId="20" fillId="34" borderId="10" xfId="0" applyNumberFormat="1" applyFont="1" applyFill="1" applyBorder="1" applyAlignment="1">
      <alignment horizontal="center" vertical="center"/>
    </xf>
    <xf numFmtId="164" fontId="20" fillId="0" borderId="10" xfId="0" applyNumberFormat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20" fillId="0" borderId="10" xfId="0" applyFont="1" applyBorder="1"/>
    <xf numFmtId="0" fontId="14" fillId="0" borderId="17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0" fillId="34" borderId="21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49" fontId="23" fillId="0" borderId="10" xfId="0" applyNumberFormat="1" applyFont="1" applyBorder="1" applyAlignment="1">
      <alignment horizontal="left"/>
    </xf>
    <xf numFmtId="0" fontId="23" fillId="0" borderId="10" xfId="0" applyFont="1" applyBorder="1" applyAlignment="1">
      <alignment horizontal="left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8"/>
  <sheetViews>
    <sheetView topLeftCell="Q1" workbookViewId="0">
      <selection activeCell="D33" sqref="D33"/>
    </sheetView>
  </sheetViews>
  <sheetFormatPr defaultRowHeight="15"/>
  <cols>
    <col min="1" max="1" width="25" style="2" customWidth="1"/>
    <col min="2" max="2" width="19.42578125" style="2" bestFit="1" customWidth="1"/>
    <col min="3" max="3" width="12.28515625" style="35" customWidth="1"/>
    <col min="4" max="4" width="11.42578125" style="35" bestFit="1" customWidth="1"/>
    <col min="5" max="6" width="9.140625" style="2"/>
    <col min="7" max="7" width="30.7109375" style="2" bestFit="1" customWidth="1"/>
    <col min="8" max="8" width="45.5703125" style="2" bestFit="1" customWidth="1"/>
    <col min="9" max="11" width="9.140625" style="2"/>
    <col min="12" max="12" width="31.140625" style="2" bestFit="1" customWidth="1"/>
    <col min="13" max="13" width="62.42578125" style="2" bestFit="1" customWidth="1"/>
    <col min="14" max="14" width="9.7109375" style="2" bestFit="1" customWidth="1"/>
    <col min="15" max="15" width="9.140625" style="2"/>
    <col min="16" max="16" width="29.28515625" style="2" bestFit="1" customWidth="1"/>
    <col min="17" max="17" width="62.42578125" style="2" bestFit="1" customWidth="1"/>
    <col min="18" max="18" width="9.7109375" style="2" bestFit="1" customWidth="1"/>
    <col min="19" max="20" width="9.140625" style="2"/>
    <col min="21" max="21" width="24.5703125" style="2" bestFit="1" customWidth="1"/>
    <col min="22" max="22" width="9.7109375" style="2" bestFit="1" customWidth="1"/>
    <col min="23" max="23" width="9.140625" style="2"/>
    <col min="24" max="24" width="28.140625" style="2" bestFit="1" customWidth="1"/>
    <col min="25" max="25" width="13.85546875" style="2" bestFit="1" customWidth="1"/>
    <col min="26" max="26" width="9.140625" style="2"/>
    <col min="27" max="27" width="24.5703125" style="2" bestFit="1" customWidth="1"/>
    <col min="28" max="28" width="9.7109375" style="2" bestFit="1" customWidth="1"/>
    <col min="29" max="16384" width="9.140625" style="2"/>
  </cols>
  <sheetData>
    <row r="1" spans="1:28">
      <c r="A1" s="4" t="s">
        <v>22</v>
      </c>
      <c r="B1" s="5"/>
      <c r="G1" s="4" t="s">
        <v>61</v>
      </c>
      <c r="H1" s="23"/>
      <c r="I1" s="24"/>
      <c r="L1" s="4" t="s">
        <v>113</v>
      </c>
      <c r="M1" s="32"/>
      <c r="N1" s="5"/>
      <c r="P1" s="4" t="s">
        <v>134</v>
      </c>
      <c r="Q1" s="32"/>
      <c r="R1" s="5"/>
      <c r="U1" s="33" t="s">
        <v>135</v>
      </c>
      <c r="V1" s="34" t="s">
        <v>62</v>
      </c>
      <c r="X1" s="33" t="s">
        <v>136</v>
      </c>
      <c r="Y1" s="34" t="s">
        <v>62</v>
      </c>
      <c r="AA1" s="33" t="s">
        <v>137</v>
      </c>
      <c r="AB1" s="34" t="s">
        <v>62</v>
      </c>
    </row>
    <row r="2" spans="1:28">
      <c r="A2" s="10" t="s">
        <v>20</v>
      </c>
      <c r="B2" s="11" t="s">
        <v>21</v>
      </c>
      <c r="C2" s="36"/>
      <c r="D2" s="36"/>
      <c r="G2" s="25" t="s">
        <v>63</v>
      </c>
      <c r="H2" s="3" t="s">
        <v>101</v>
      </c>
      <c r="I2" s="26" t="s">
        <v>62</v>
      </c>
      <c r="L2" s="25" t="s">
        <v>63</v>
      </c>
      <c r="M2" s="3" t="s">
        <v>101</v>
      </c>
      <c r="N2" s="26" t="s">
        <v>62</v>
      </c>
      <c r="P2" s="25" t="s">
        <v>63</v>
      </c>
      <c r="Q2" s="3" t="s">
        <v>101</v>
      </c>
      <c r="R2" s="26" t="s">
        <v>62</v>
      </c>
      <c r="U2" s="27" t="s">
        <v>29</v>
      </c>
      <c r="V2" s="28">
        <v>34</v>
      </c>
      <c r="X2" s="27" t="s">
        <v>29</v>
      </c>
      <c r="Y2" s="28">
        <v>28</v>
      </c>
      <c r="AA2" s="27" t="s">
        <v>29</v>
      </c>
      <c r="AB2" s="28">
        <v>32</v>
      </c>
    </row>
    <row r="3" spans="1:28">
      <c r="A3" s="6" t="s">
        <v>17</v>
      </c>
      <c r="B3" s="12">
        <v>448.2068141706086</v>
      </c>
      <c r="C3" s="37"/>
      <c r="D3" s="39"/>
      <c r="G3" s="25" t="s">
        <v>29</v>
      </c>
      <c r="H3" s="1"/>
      <c r="I3" s="26">
        <v>99</v>
      </c>
      <c r="L3" s="25" t="s">
        <v>29</v>
      </c>
      <c r="M3" s="1"/>
      <c r="N3" s="26">
        <v>61</v>
      </c>
      <c r="P3" s="25" t="s">
        <v>29</v>
      </c>
      <c r="Q3" s="1"/>
      <c r="R3" s="26">
        <v>51</v>
      </c>
      <c r="U3" s="27" t="s">
        <v>57</v>
      </c>
      <c r="V3" s="28">
        <v>1</v>
      </c>
      <c r="X3" s="27" t="s">
        <v>57</v>
      </c>
      <c r="Y3" s="28">
        <v>4</v>
      </c>
      <c r="AA3" s="27" t="s">
        <v>54</v>
      </c>
      <c r="AB3" s="28">
        <v>5</v>
      </c>
    </row>
    <row r="4" spans="1:28" ht="15.75" thickBot="1">
      <c r="A4" s="7" t="s">
        <v>0</v>
      </c>
      <c r="B4" s="13">
        <v>1</v>
      </c>
      <c r="C4" s="37"/>
      <c r="D4" s="37"/>
      <c r="G4" s="27" t="s">
        <v>30</v>
      </c>
      <c r="H4" s="1" t="s">
        <v>64</v>
      </c>
      <c r="I4" s="28">
        <v>1</v>
      </c>
      <c r="L4" s="27" t="s">
        <v>32</v>
      </c>
      <c r="M4" s="1" t="s">
        <v>66</v>
      </c>
      <c r="N4" s="28">
        <v>1</v>
      </c>
      <c r="P4" s="27" t="s">
        <v>39</v>
      </c>
      <c r="Q4" s="1" t="s">
        <v>72</v>
      </c>
      <c r="R4" s="28">
        <v>5</v>
      </c>
      <c r="U4" s="29" t="s">
        <v>19</v>
      </c>
      <c r="V4" s="31">
        <v>35</v>
      </c>
      <c r="X4" s="29" t="s">
        <v>19</v>
      </c>
      <c r="Y4" s="31">
        <v>32</v>
      </c>
      <c r="AA4" s="27" t="s">
        <v>60</v>
      </c>
      <c r="AB4" s="28">
        <v>1</v>
      </c>
    </row>
    <row r="5" spans="1:28" ht="15.75" thickBot="1">
      <c r="A5" s="7" t="s">
        <v>1</v>
      </c>
      <c r="B5" s="13">
        <v>231</v>
      </c>
      <c r="C5" s="37"/>
      <c r="D5" s="37"/>
      <c r="G5" s="27" t="s">
        <v>31</v>
      </c>
      <c r="H5" s="1" t="s">
        <v>65</v>
      </c>
      <c r="I5" s="28">
        <v>3</v>
      </c>
      <c r="L5" s="27" t="s">
        <v>102</v>
      </c>
      <c r="M5" s="1" t="s">
        <v>114</v>
      </c>
      <c r="N5" s="28">
        <v>1</v>
      </c>
      <c r="P5" s="27" t="s">
        <v>104</v>
      </c>
      <c r="Q5" s="1" t="s">
        <v>115</v>
      </c>
      <c r="R5" s="28">
        <v>7</v>
      </c>
      <c r="U5"/>
      <c r="V5"/>
      <c r="AA5" s="29" t="s">
        <v>19</v>
      </c>
      <c r="AB5" s="31">
        <v>38</v>
      </c>
    </row>
    <row r="6" spans="1:28">
      <c r="A6" s="7" t="s">
        <v>11</v>
      </c>
      <c r="B6" s="13">
        <v>135.13328229371916</v>
      </c>
      <c r="C6" s="37"/>
      <c r="D6" s="37"/>
      <c r="G6" s="27" t="s">
        <v>32</v>
      </c>
      <c r="H6" s="1" t="s">
        <v>66</v>
      </c>
      <c r="I6" s="28">
        <v>1</v>
      </c>
      <c r="L6" s="27" t="s">
        <v>103</v>
      </c>
      <c r="M6" s="1" t="s">
        <v>132</v>
      </c>
      <c r="N6" s="28">
        <v>1</v>
      </c>
      <c r="P6" s="27" t="s">
        <v>116</v>
      </c>
      <c r="Q6" s="1" t="s">
        <v>117</v>
      </c>
      <c r="R6" s="28">
        <v>3</v>
      </c>
    </row>
    <row r="7" spans="1:28">
      <c r="A7" s="7" t="s">
        <v>10</v>
      </c>
      <c r="B7" s="13">
        <v>46.508115318910797</v>
      </c>
      <c r="C7" s="37"/>
      <c r="D7" s="37"/>
      <c r="G7" s="27" t="s">
        <v>33</v>
      </c>
      <c r="H7" s="1" t="s">
        <v>67</v>
      </c>
      <c r="I7" s="28">
        <v>1</v>
      </c>
      <c r="L7" s="27" t="s">
        <v>39</v>
      </c>
      <c r="M7" s="1" t="s">
        <v>72</v>
      </c>
      <c r="N7" s="28">
        <v>3</v>
      </c>
      <c r="P7" s="27" t="s">
        <v>105</v>
      </c>
      <c r="Q7" s="1" t="s">
        <v>133</v>
      </c>
      <c r="R7" s="28">
        <v>12</v>
      </c>
    </row>
    <row r="8" spans="1:28">
      <c r="A8" s="7" t="s">
        <v>2</v>
      </c>
      <c r="B8" s="13">
        <v>33</v>
      </c>
      <c r="C8" s="37"/>
      <c r="D8" s="37"/>
      <c r="G8" s="27" t="s">
        <v>34</v>
      </c>
      <c r="H8" s="1" t="s">
        <v>4</v>
      </c>
      <c r="I8" s="28">
        <v>5</v>
      </c>
      <c r="L8" s="27" t="s">
        <v>104</v>
      </c>
      <c r="M8" s="1" t="s">
        <v>115</v>
      </c>
      <c r="N8" s="28">
        <v>5</v>
      </c>
      <c r="P8" s="27" t="s">
        <v>118</v>
      </c>
      <c r="Q8" s="1" t="s">
        <v>119</v>
      </c>
      <c r="R8" s="28">
        <v>2</v>
      </c>
    </row>
    <row r="9" spans="1:28">
      <c r="A9" s="7" t="s">
        <v>15</v>
      </c>
      <c r="B9" s="13">
        <v>1.5654165579786661</v>
      </c>
      <c r="C9" s="37"/>
      <c r="D9" s="37"/>
      <c r="G9" s="27" t="s">
        <v>35</v>
      </c>
      <c r="H9" s="1" t="s">
        <v>68</v>
      </c>
      <c r="I9" s="28">
        <v>4</v>
      </c>
      <c r="L9" s="27" t="s">
        <v>105</v>
      </c>
      <c r="M9" s="1" t="s">
        <v>133</v>
      </c>
      <c r="N9" s="28">
        <v>15</v>
      </c>
      <c r="P9" s="27" t="s">
        <v>122</v>
      </c>
      <c r="Q9" s="1" t="s">
        <v>77</v>
      </c>
      <c r="R9" s="28">
        <v>1</v>
      </c>
    </row>
    <row r="10" spans="1:28">
      <c r="A10" s="8" t="s">
        <v>18</v>
      </c>
      <c r="B10" s="18">
        <v>380.67394916789101</v>
      </c>
      <c r="C10" s="37"/>
      <c r="D10" s="39"/>
      <c r="G10" s="27" t="s">
        <v>36</v>
      </c>
      <c r="H10" s="1" t="s">
        <v>69</v>
      </c>
      <c r="I10" s="28">
        <v>1</v>
      </c>
      <c r="L10" s="27" t="s">
        <v>106</v>
      </c>
      <c r="M10" s="1" t="s">
        <v>120</v>
      </c>
      <c r="N10" s="28">
        <v>1</v>
      </c>
      <c r="P10" s="27" t="s">
        <v>76</v>
      </c>
      <c r="Q10" s="1" t="s">
        <v>77</v>
      </c>
      <c r="R10" s="28">
        <v>1</v>
      </c>
    </row>
    <row r="11" spans="1:28">
      <c r="A11" s="9" t="s">
        <v>6</v>
      </c>
      <c r="B11" s="19">
        <v>37.624408396846988</v>
      </c>
      <c r="C11" s="37"/>
      <c r="D11" s="37"/>
      <c r="G11" s="27" t="s">
        <v>37</v>
      </c>
      <c r="H11" s="1" t="s">
        <v>70</v>
      </c>
      <c r="I11" s="28">
        <v>1</v>
      </c>
      <c r="L11" s="27" t="s">
        <v>74</v>
      </c>
      <c r="M11" s="1" t="s">
        <v>75</v>
      </c>
      <c r="N11" s="28">
        <v>3</v>
      </c>
      <c r="P11" s="27" t="s">
        <v>81</v>
      </c>
      <c r="Q11" s="1" t="s">
        <v>82</v>
      </c>
      <c r="R11" s="28">
        <v>1</v>
      </c>
    </row>
    <row r="12" spans="1:28">
      <c r="A12" s="9" t="s">
        <v>5</v>
      </c>
      <c r="B12" s="19">
        <v>340.45733173431967</v>
      </c>
      <c r="C12" s="37"/>
      <c r="D12" s="37"/>
      <c r="G12" s="27" t="s">
        <v>38</v>
      </c>
      <c r="H12" s="1" t="s">
        <v>71</v>
      </c>
      <c r="I12" s="28">
        <v>12</v>
      </c>
      <c r="L12" s="27" t="s">
        <v>107</v>
      </c>
      <c r="M12" s="1" t="s">
        <v>121</v>
      </c>
      <c r="N12" s="28">
        <v>4</v>
      </c>
      <c r="P12" s="27" t="s">
        <v>55</v>
      </c>
      <c r="Q12" s="1" t="s">
        <v>91</v>
      </c>
      <c r="R12" s="28">
        <v>1</v>
      </c>
    </row>
    <row r="13" spans="1:28">
      <c r="A13" s="9" t="s">
        <v>3</v>
      </c>
      <c r="B13" s="19">
        <v>2.5922090367243511</v>
      </c>
      <c r="C13" s="37"/>
      <c r="D13" s="37"/>
      <c r="G13" s="27" t="s">
        <v>39</v>
      </c>
      <c r="H13" s="1" t="s">
        <v>72</v>
      </c>
      <c r="I13" s="28">
        <v>30</v>
      </c>
      <c r="L13" s="27" t="s">
        <v>41</v>
      </c>
      <c r="M13" s="1" t="s">
        <v>78</v>
      </c>
      <c r="N13" s="28">
        <v>1</v>
      </c>
      <c r="P13" s="27" t="s">
        <v>123</v>
      </c>
      <c r="Q13" s="1" t="s">
        <v>124</v>
      </c>
      <c r="R13" s="28">
        <v>1</v>
      </c>
    </row>
    <row r="14" spans="1:28" ht="15.75" thickBot="1">
      <c r="A14" s="20" t="s">
        <v>19</v>
      </c>
      <c r="B14" s="21">
        <v>828.88076333849972</v>
      </c>
      <c r="C14" s="37"/>
      <c r="D14" s="37"/>
      <c r="G14" s="27" t="s">
        <v>40</v>
      </c>
      <c r="H14" s="1" t="s">
        <v>73</v>
      </c>
      <c r="I14" s="28">
        <v>1</v>
      </c>
      <c r="L14" s="27" t="s">
        <v>48</v>
      </c>
      <c r="M14" s="1" t="s">
        <v>87</v>
      </c>
      <c r="N14" s="28">
        <v>1</v>
      </c>
      <c r="P14" s="27" t="s">
        <v>127</v>
      </c>
      <c r="Q14" s="1" t="s">
        <v>128</v>
      </c>
      <c r="R14" s="28">
        <v>1</v>
      </c>
    </row>
    <row r="15" spans="1:28">
      <c r="A15" s="76" t="s">
        <v>23</v>
      </c>
      <c r="B15" s="76"/>
      <c r="C15" s="37"/>
      <c r="D15" s="37"/>
      <c r="G15" s="27" t="s">
        <v>41</v>
      </c>
      <c r="H15" s="1" t="s">
        <v>78</v>
      </c>
      <c r="I15" s="28">
        <v>1</v>
      </c>
      <c r="L15" s="27" t="s">
        <v>89</v>
      </c>
      <c r="M15" s="1" t="s">
        <v>90</v>
      </c>
      <c r="N15" s="28">
        <v>4</v>
      </c>
      <c r="P15" s="27" t="s">
        <v>108</v>
      </c>
      <c r="Q15" s="1" t="s">
        <v>129</v>
      </c>
      <c r="R15" s="28">
        <v>1</v>
      </c>
    </row>
    <row r="16" spans="1:28">
      <c r="A16" s="77"/>
      <c r="B16" s="77"/>
      <c r="C16" s="37"/>
      <c r="D16" s="37"/>
      <c r="G16" s="27" t="s">
        <v>42</v>
      </c>
      <c r="H16" s="1" t="s">
        <v>79</v>
      </c>
      <c r="I16" s="28">
        <v>1</v>
      </c>
      <c r="L16" s="27" t="s">
        <v>55</v>
      </c>
      <c r="M16" s="1" t="s">
        <v>91</v>
      </c>
      <c r="N16" s="28">
        <v>2</v>
      </c>
      <c r="P16" s="27" t="s">
        <v>109</v>
      </c>
      <c r="Q16" s="1" t="s">
        <v>130</v>
      </c>
      <c r="R16" s="28">
        <v>5</v>
      </c>
    </row>
    <row r="17" spans="1:18" ht="15.75" thickBot="1">
      <c r="C17" s="37"/>
      <c r="D17" s="37"/>
      <c r="G17" s="27" t="s">
        <v>43</v>
      </c>
      <c r="H17" s="1" t="s">
        <v>80</v>
      </c>
      <c r="I17" s="28">
        <v>1</v>
      </c>
      <c r="L17" s="27" t="s">
        <v>108</v>
      </c>
      <c r="M17" s="1" t="s">
        <v>129</v>
      </c>
      <c r="N17" s="28">
        <v>1</v>
      </c>
      <c r="P17" s="27" t="s">
        <v>50</v>
      </c>
      <c r="Q17" s="1" t="s">
        <v>92</v>
      </c>
      <c r="R17" s="28">
        <v>1</v>
      </c>
    </row>
    <row r="18" spans="1:18">
      <c r="A18" s="4" t="s">
        <v>24</v>
      </c>
      <c r="B18" s="5"/>
      <c r="C18" s="37"/>
      <c r="D18" s="37"/>
      <c r="G18" s="27" t="s">
        <v>44</v>
      </c>
      <c r="H18" s="1" t="s">
        <v>83</v>
      </c>
      <c r="I18" s="28">
        <v>1</v>
      </c>
      <c r="L18" s="27" t="s">
        <v>109</v>
      </c>
      <c r="M18" s="1" t="s">
        <v>130</v>
      </c>
      <c r="N18" s="28">
        <v>3</v>
      </c>
      <c r="P18" s="27" t="s">
        <v>93</v>
      </c>
      <c r="Q18" s="1" t="s">
        <v>94</v>
      </c>
      <c r="R18" s="28">
        <v>7</v>
      </c>
    </row>
    <row r="19" spans="1:18">
      <c r="A19" s="10" t="s">
        <v>20</v>
      </c>
      <c r="B19" s="11" t="s">
        <v>28</v>
      </c>
      <c r="C19" s="37"/>
      <c r="D19" s="37"/>
      <c r="G19" s="27" t="s">
        <v>45</v>
      </c>
      <c r="H19" s="1" t="s">
        <v>84</v>
      </c>
      <c r="I19" s="28">
        <v>3</v>
      </c>
      <c r="L19" s="27" t="s">
        <v>50</v>
      </c>
      <c r="M19" s="1" t="s">
        <v>92</v>
      </c>
      <c r="N19" s="28">
        <v>1</v>
      </c>
      <c r="P19" s="27" t="s">
        <v>110</v>
      </c>
      <c r="Q19" s="1" t="s">
        <v>131</v>
      </c>
      <c r="R19" s="28">
        <v>1</v>
      </c>
    </row>
    <row r="20" spans="1:18">
      <c r="A20" s="6" t="s">
        <v>17</v>
      </c>
      <c r="B20" s="12">
        <v>365.51399999999995</v>
      </c>
      <c r="C20" s="37"/>
      <c r="D20" s="39"/>
      <c r="G20" s="27" t="s">
        <v>46</v>
      </c>
      <c r="H20" s="1" t="s">
        <v>85</v>
      </c>
      <c r="I20" s="28">
        <v>1</v>
      </c>
      <c r="L20" s="27" t="s">
        <v>93</v>
      </c>
      <c r="M20" s="1" t="s">
        <v>94</v>
      </c>
      <c r="N20" s="28">
        <v>12</v>
      </c>
      <c r="P20" s="27" t="s">
        <v>97</v>
      </c>
      <c r="Q20" s="1" t="s">
        <v>98</v>
      </c>
      <c r="R20" s="28">
        <v>1</v>
      </c>
    </row>
    <row r="21" spans="1:18">
      <c r="A21" s="7" t="s">
        <v>0</v>
      </c>
      <c r="B21" s="13">
        <v>6.8310000000000013</v>
      </c>
      <c r="C21" s="37"/>
      <c r="D21" s="37"/>
      <c r="G21" s="27" t="s">
        <v>47</v>
      </c>
      <c r="H21" s="1" t="s">
        <v>86</v>
      </c>
      <c r="I21" s="28">
        <v>3</v>
      </c>
      <c r="L21" s="27" t="s">
        <v>110</v>
      </c>
      <c r="M21" s="1" t="s">
        <v>131</v>
      </c>
      <c r="N21" s="28">
        <v>1</v>
      </c>
      <c r="P21" s="25" t="s">
        <v>54</v>
      </c>
      <c r="Q21" s="1"/>
      <c r="R21" s="26">
        <v>8</v>
      </c>
    </row>
    <row r="22" spans="1:18">
      <c r="A22" s="7" t="s">
        <v>12</v>
      </c>
      <c r="B22" s="13">
        <v>8.1430000000000007</v>
      </c>
      <c r="C22" s="37"/>
      <c r="D22" s="37"/>
      <c r="G22" s="27" t="s">
        <v>48</v>
      </c>
      <c r="H22" s="1" t="s">
        <v>87</v>
      </c>
      <c r="I22" s="28">
        <v>21</v>
      </c>
      <c r="L22" s="27" t="s">
        <v>53</v>
      </c>
      <c r="M22" s="1" t="s">
        <v>99</v>
      </c>
      <c r="N22" s="28">
        <v>1</v>
      </c>
      <c r="P22" s="27" t="s">
        <v>38</v>
      </c>
      <c r="Q22" s="1" t="s">
        <v>71</v>
      </c>
      <c r="R22" s="28">
        <v>1</v>
      </c>
    </row>
    <row r="23" spans="1:18">
      <c r="A23" s="7" t="s">
        <v>13</v>
      </c>
      <c r="B23" s="13">
        <v>1.837</v>
      </c>
      <c r="C23" s="37"/>
      <c r="D23" s="37"/>
      <c r="G23" s="27" t="s">
        <v>49</v>
      </c>
      <c r="H23" s="1" t="s">
        <v>88</v>
      </c>
      <c r="I23" s="28">
        <v>1</v>
      </c>
      <c r="L23" s="25" t="s">
        <v>54</v>
      </c>
      <c r="M23" s="1"/>
      <c r="N23" s="26">
        <v>2</v>
      </c>
      <c r="P23" s="27" t="s">
        <v>104</v>
      </c>
      <c r="Q23" s="1" t="s">
        <v>115</v>
      </c>
      <c r="R23" s="28">
        <v>1</v>
      </c>
    </row>
    <row r="24" spans="1:18">
      <c r="A24" s="7" t="s">
        <v>9</v>
      </c>
      <c r="B24" s="13">
        <v>150.97600000000003</v>
      </c>
      <c r="C24" s="37"/>
      <c r="D24" s="37"/>
      <c r="G24" s="27" t="s">
        <v>50</v>
      </c>
      <c r="H24" s="1" t="s">
        <v>92</v>
      </c>
      <c r="I24" s="28">
        <v>1</v>
      </c>
      <c r="L24" s="27" t="s">
        <v>105</v>
      </c>
      <c r="M24" s="1" t="s">
        <v>133</v>
      </c>
      <c r="N24" s="28">
        <v>1</v>
      </c>
      <c r="P24" s="27" t="s">
        <v>105</v>
      </c>
      <c r="Q24" s="1" t="s">
        <v>133</v>
      </c>
      <c r="R24" s="28">
        <v>1</v>
      </c>
    </row>
    <row r="25" spans="1:18">
      <c r="A25" s="7" t="s">
        <v>11</v>
      </c>
      <c r="B25" s="13">
        <v>9.6050000000000004</v>
      </c>
      <c r="C25" s="37"/>
      <c r="D25" s="37"/>
      <c r="G25" s="27" t="s">
        <v>51</v>
      </c>
      <c r="H25" s="1" t="s">
        <v>95</v>
      </c>
      <c r="I25" s="28">
        <v>1</v>
      </c>
      <c r="L25" s="27" t="s">
        <v>93</v>
      </c>
      <c r="M25" s="1" t="s">
        <v>94</v>
      </c>
      <c r="N25" s="28">
        <v>1</v>
      </c>
      <c r="P25" s="27" t="s">
        <v>42</v>
      </c>
      <c r="Q25" s="1" t="s">
        <v>79</v>
      </c>
      <c r="R25" s="28">
        <v>1</v>
      </c>
    </row>
    <row r="26" spans="1:18">
      <c r="A26" s="7" t="s">
        <v>10</v>
      </c>
      <c r="B26" s="13">
        <v>14.795</v>
      </c>
      <c r="C26" s="37"/>
      <c r="D26" s="37"/>
      <c r="G26" s="27" t="s">
        <v>52</v>
      </c>
      <c r="H26" s="1" t="s">
        <v>96</v>
      </c>
      <c r="I26" s="28">
        <v>3</v>
      </c>
      <c r="L26" s="25" t="s">
        <v>57</v>
      </c>
      <c r="M26" s="1"/>
      <c r="N26" s="26">
        <v>7</v>
      </c>
      <c r="P26" s="27" t="s">
        <v>89</v>
      </c>
      <c r="Q26" s="1" t="s">
        <v>90</v>
      </c>
      <c r="R26" s="28">
        <v>2</v>
      </c>
    </row>
    <row r="27" spans="1:18">
      <c r="A27" s="7" t="s">
        <v>16</v>
      </c>
      <c r="B27" s="13">
        <v>64.459999999999994</v>
      </c>
      <c r="C27" s="37"/>
      <c r="D27" s="37"/>
      <c r="G27" s="27" t="s">
        <v>53</v>
      </c>
      <c r="H27" s="1" t="s">
        <v>99</v>
      </c>
      <c r="I27" s="28">
        <v>1</v>
      </c>
      <c r="L27" s="27" t="s">
        <v>111</v>
      </c>
      <c r="M27" s="1" t="s">
        <v>95</v>
      </c>
      <c r="N27" s="28">
        <v>3</v>
      </c>
      <c r="P27" s="27" t="s">
        <v>125</v>
      </c>
      <c r="Q27" s="1" t="s">
        <v>126</v>
      </c>
      <c r="R27" s="28">
        <v>1</v>
      </c>
    </row>
    <row r="28" spans="1:18">
      <c r="A28" s="7" t="s">
        <v>7</v>
      </c>
      <c r="B28" s="13">
        <v>0.84499999999999997</v>
      </c>
      <c r="C28" s="37"/>
      <c r="D28" s="37"/>
      <c r="G28" s="25" t="s">
        <v>54</v>
      </c>
      <c r="H28" s="1"/>
      <c r="I28" s="26">
        <v>21</v>
      </c>
      <c r="L28" s="27" t="s">
        <v>112</v>
      </c>
      <c r="M28" s="1" t="s">
        <v>96</v>
      </c>
      <c r="N28" s="28">
        <v>4</v>
      </c>
      <c r="P28" s="27" t="s">
        <v>93</v>
      </c>
      <c r="Q28" s="1" t="s">
        <v>94</v>
      </c>
      <c r="R28" s="28">
        <v>1</v>
      </c>
    </row>
    <row r="29" spans="1:18" ht="15.75" thickBot="1">
      <c r="A29" s="7" t="s">
        <v>15</v>
      </c>
      <c r="B29" s="13">
        <v>11.920999999999999</v>
      </c>
      <c r="C29" s="37"/>
      <c r="D29" s="37"/>
      <c r="G29" s="27" t="s">
        <v>35</v>
      </c>
      <c r="H29" s="1" t="s">
        <v>68</v>
      </c>
      <c r="I29" s="28">
        <v>1</v>
      </c>
      <c r="L29" s="29" t="s">
        <v>19</v>
      </c>
      <c r="M29" s="30"/>
      <c r="N29" s="31">
        <v>70</v>
      </c>
      <c r="P29" s="25" t="s">
        <v>60</v>
      </c>
      <c r="Q29" s="3"/>
      <c r="R29" s="26">
        <v>2</v>
      </c>
    </row>
    <row r="30" spans="1:18">
      <c r="A30" s="7" t="s">
        <v>14</v>
      </c>
      <c r="B30" s="13">
        <v>90.303999999999988</v>
      </c>
      <c r="C30" s="37"/>
      <c r="D30" s="37"/>
      <c r="G30" s="27" t="s">
        <v>38</v>
      </c>
      <c r="H30" s="1" t="s">
        <v>71</v>
      </c>
      <c r="I30" s="28">
        <v>3</v>
      </c>
      <c r="P30" s="27" t="s">
        <v>39</v>
      </c>
      <c r="Q30" s="1" t="s">
        <v>72</v>
      </c>
      <c r="R30" s="28">
        <v>1</v>
      </c>
    </row>
    <row r="31" spans="1:18">
      <c r="A31" s="7" t="s">
        <v>8</v>
      </c>
      <c r="B31" s="13">
        <v>3.4809999999999999</v>
      </c>
      <c r="C31" s="37"/>
      <c r="D31" s="37"/>
      <c r="G31" s="27" t="s">
        <v>39</v>
      </c>
      <c r="H31" s="1" t="s">
        <v>72</v>
      </c>
      <c r="I31" s="28">
        <v>2</v>
      </c>
      <c r="P31" s="27" t="s">
        <v>109</v>
      </c>
      <c r="Q31" s="1" t="s">
        <v>130</v>
      </c>
      <c r="R31" s="28">
        <v>1</v>
      </c>
    </row>
    <row r="32" spans="1:18" ht="15.75" thickBot="1">
      <c r="A32" s="7" t="s">
        <v>25</v>
      </c>
      <c r="B32" s="13">
        <v>2.3159999999999998</v>
      </c>
      <c r="C32" s="37"/>
      <c r="D32" s="37"/>
      <c r="G32" s="27" t="s">
        <v>41</v>
      </c>
      <c r="H32" s="1" t="s">
        <v>78</v>
      </c>
      <c r="I32" s="28">
        <v>2</v>
      </c>
      <c r="P32" s="29" t="s">
        <v>19</v>
      </c>
      <c r="Q32" s="30"/>
      <c r="R32" s="31">
        <v>61</v>
      </c>
    </row>
    <row r="33" spans="1:9">
      <c r="A33" s="14" t="s">
        <v>26</v>
      </c>
      <c r="B33" s="15">
        <v>75.00800000000001</v>
      </c>
      <c r="C33" s="37"/>
      <c r="D33" s="39"/>
      <c r="G33" s="27" t="s">
        <v>42</v>
      </c>
      <c r="H33" s="1" t="s">
        <v>79</v>
      </c>
      <c r="I33" s="28">
        <v>1</v>
      </c>
    </row>
    <row r="34" spans="1:9">
      <c r="A34" s="16" t="s">
        <v>27</v>
      </c>
      <c r="B34" s="17">
        <v>75.00800000000001</v>
      </c>
      <c r="C34" s="37"/>
      <c r="D34" s="37"/>
      <c r="G34" s="27" t="s">
        <v>43</v>
      </c>
      <c r="H34" s="1" t="s">
        <v>80</v>
      </c>
      <c r="I34" s="28">
        <v>1</v>
      </c>
    </row>
    <row r="35" spans="1:9">
      <c r="A35" s="8" t="s">
        <v>18</v>
      </c>
      <c r="B35" s="18">
        <v>68.610000000000014</v>
      </c>
      <c r="C35" s="37"/>
      <c r="D35" s="39"/>
      <c r="G35" s="27" t="s">
        <v>48</v>
      </c>
      <c r="H35" s="1" t="s">
        <v>87</v>
      </c>
      <c r="I35" s="28">
        <v>4</v>
      </c>
    </row>
    <row r="36" spans="1:9">
      <c r="A36" s="9" t="s">
        <v>6</v>
      </c>
      <c r="B36" s="19">
        <v>16.888999999999999</v>
      </c>
      <c r="C36" s="37"/>
      <c r="D36" s="37"/>
      <c r="G36" s="27" t="s">
        <v>55</v>
      </c>
      <c r="H36" s="1" t="s">
        <v>91</v>
      </c>
      <c r="I36" s="28">
        <v>1</v>
      </c>
    </row>
    <row r="37" spans="1:9">
      <c r="A37" s="9" t="s">
        <v>3</v>
      </c>
      <c r="B37" s="19">
        <v>51.721000000000011</v>
      </c>
      <c r="C37" s="37"/>
      <c r="D37" s="37"/>
      <c r="G37" s="27" t="s">
        <v>56</v>
      </c>
      <c r="H37" s="1" t="s">
        <v>88</v>
      </c>
      <c r="I37" s="28">
        <v>1</v>
      </c>
    </row>
    <row r="38" spans="1:9" ht="15.75" thickBot="1">
      <c r="A38" s="20" t="s">
        <v>19</v>
      </c>
      <c r="B38" s="21">
        <v>509.13199999999995</v>
      </c>
      <c r="C38" s="37"/>
      <c r="D38" s="37"/>
      <c r="G38" s="27" t="s">
        <v>50</v>
      </c>
      <c r="H38" s="1" t="s">
        <v>92</v>
      </c>
      <c r="I38" s="28">
        <v>3</v>
      </c>
    </row>
    <row r="39" spans="1:9">
      <c r="A39" s="22" t="s">
        <v>138</v>
      </c>
      <c r="B39" s="2">
        <v>4</v>
      </c>
      <c r="C39" s="37"/>
      <c r="D39" s="39"/>
      <c r="G39" s="27" t="s">
        <v>51</v>
      </c>
      <c r="H39" s="1" t="s">
        <v>95</v>
      </c>
      <c r="I39" s="28">
        <v>1</v>
      </c>
    </row>
    <row r="40" spans="1:9">
      <c r="G40" s="27" t="s">
        <v>52</v>
      </c>
      <c r="H40" s="1" t="s">
        <v>96</v>
      </c>
      <c r="I40" s="28">
        <v>1</v>
      </c>
    </row>
    <row r="41" spans="1:9">
      <c r="G41" s="25" t="s">
        <v>57</v>
      </c>
      <c r="H41" s="1"/>
      <c r="I41" s="26">
        <v>1</v>
      </c>
    </row>
    <row r="42" spans="1:9">
      <c r="G42" s="27" t="s">
        <v>51</v>
      </c>
      <c r="H42" s="1" t="s">
        <v>95</v>
      </c>
      <c r="I42" s="28">
        <v>1</v>
      </c>
    </row>
    <row r="43" spans="1:9">
      <c r="G43" s="25" t="s">
        <v>58</v>
      </c>
      <c r="H43" s="1"/>
      <c r="I43" s="26">
        <v>2</v>
      </c>
    </row>
    <row r="44" spans="1:9">
      <c r="G44" s="27" t="s">
        <v>31</v>
      </c>
      <c r="H44" s="1" t="s">
        <v>65</v>
      </c>
      <c r="I44" s="28">
        <v>1</v>
      </c>
    </row>
    <row r="45" spans="1:9">
      <c r="G45" s="27" t="s">
        <v>59</v>
      </c>
      <c r="H45" s="1" t="s">
        <v>100</v>
      </c>
      <c r="I45" s="28">
        <v>1</v>
      </c>
    </row>
    <row r="46" spans="1:9">
      <c r="G46" s="25" t="s">
        <v>60</v>
      </c>
      <c r="H46" s="1"/>
      <c r="I46" s="26">
        <v>2</v>
      </c>
    </row>
    <row r="47" spans="1:9">
      <c r="G47" s="27" t="s">
        <v>39</v>
      </c>
      <c r="H47" s="1" t="s">
        <v>72</v>
      </c>
      <c r="I47" s="28">
        <v>1</v>
      </c>
    </row>
    <row r="48" spans="1:9">
      <c r="G48" s="27" t="s">
        <v>45</v>
      </c>
      <c r="H48" s="1" t="s">
        <v>84</v>
      </c>
      <c r="I48" s="28">
        <v>1</v>
      </c>
    </row>
    <row r="49" spans="3:9" ht="15.75" thickBot="1">
      <c r="G49" s="29" t="s">
        <v>19</v>
      </c>
      <c r="H49" s="30"/>
      <c r="I49" s="31">
        <v>125</v>
      </c>
    </row>
    <row r="58" spans="3:9" customFormat="1">
      <c r="C58" s="38"/>
      <c r="D58" s="38"/>
    </row>
  </sheetData>
  <mergeCells count="1">
    <mergeCell ref="A15:B16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12" sqref="C12"/>
    </sheetView>
  </sheetViews>
  <sheetFormatPr defaultRowHeight="15"/>
  <cols>
    <col min="1" max="1" width="49.7109375" style="50" bestFit="1" customWidth="1"/>
    <col min="2" max="2" width="18" style="38" bestFit="1" customWidth="1"/>
    <col min="3" max="3" width="15.28515625" bestFit="1" customWidth="1"/>
    <col min="4" max="4" width="16.28515625" style="38" customWidth="1"/>
  </cols>
  <sheetData>
    <row r="1" spans="1:4">
      <c r="A1" s="40" t="s">
        <v>139</v>
      </c>
    </row>
    <row r="3" spans="1:4">
      <c r="A3" s="41" t="s">
        <v>140</v>
      </c>
      <c r="B3" s="42" t="s">
        <v>141</v>
      </c>
      <c r="C3" s="43" t="s">
        <v>142</v>
      </c>
      <c r="D3" s="42" t="s">
        <v>143</v>
      </c>
    </row>
    <row r="4" spans="1:4">
      <c r="A4" s="41" t="s">
        <v>144</v>
      </c>
      <c r="B4" s="44">
        <v>366</v>
      </c>
      <c r="C4" s="45"/>
      <c r="D4" s="46">
        <f>+B4*C4</f>
        <v>0</v>
      </c>
    </row>
    <row r="5" spans="1:4">
      <c r="A5" s="41" t="s">
        <v>145</v>
      </c>
      <c r="B5" s="44">
        <v>75</v>
      </c>
      <c r="C5" s="45"/>
      <c r="D5" s="46">
        <f t="shared" ref="D5:D6" si="0">+B5*C5</f>
        <v>0</v>
      </c>
    </row>
    <row r="6" spans="1:4">
      <c r="A6" s="41" t="s">
        <v>146</v>
      </c>
      <c r="B6" s="44">
        <v>69</v>
      </c>
      <c r="C6" s="45"/>
      <c r="D6" s="46">
        <f t="shared" si="0"/>
        <v>0</v>
      </c>
    </row>
    <row r="7" spans="1:4">
      <c r="A7" s="78" t="s">
        <v>147</v>
      </c>
      <c r="B7" s="78"/>
      <c r="C7" s="78"/>
      <c r="D7" s="47">
        <f>+SUM(D4:D6)</f>
        <v>0</v>
      </c>
    </row>
    <row r="8" spans="1:4">
      <c r="A8" s="41" t="s">
        <v>148</v>
      </c>
      <c r="B8" s="48" t="s">
        <v>149</v>
      </c>
      <c r="C8" s="48" t="s">
        <v>150</v>
      </c>
      <c r="D8" s="42" t="s">
        <v>143</v>
      </c>
    </row>
    <row r="9" spans="1:4">
      <c r="A9" s="49" t="s">
        <v>151</v>
      </c>
      <c r="B9" s="44">
        <v>4</v>
      </c>
      <c r="C9" s="45"/>
      <c r="D9" s="46">
        <f t="shared" ref="D9" si="1">+B9*C9</f>
        <v>0</v>
      </c>
    </row>
    <row r="10" spans="1:4">
      <c r="A10" s="78" t="s">
        <v>152</v>
      </c>
      <c r="B10" s="78"/>
      <c r="C10" s="78"/>
      <c r="D10" s="47">
        <f>+SUM(D9:D9)</f>
        <v>0</v>
      </c>
    </row>
    <row r="11" spans="1:4">
      <c r="A11" s="41"/>
      <c r="B11" s="42" t="s">
        <v>153</v>
      </c>
      <c r="C11" s="42" t="s">
        <v>142</v>
      </c>
      <c r="D11" s="42" t="s">
        <v>143</v>
      </c>
    </row>
    <row r="12" spans="1:4">
      <c r="A12" s="41" t="s">
        <v>154</v>
      </c>
      <c r="B12" s="44">
        <v>829</v>
      </c>
      <c r="C12" s="45"/>
      <c r="D12" s="46">
        <f t="shared" ref="D12" si="2">+B12*C12</f>
        <v>0</v>
      </c>
    </row>
    <row r="13" spans="1:4">
      <c r="A13" s="78" t="s">
        <v>237</v>
      </c>
      <c r="B13" s="78"/>
      <c r="C13" s="78"/>
      <c r="D13" s="47">
        <f>+D12</f>
        <v>0</v>
      </c>
    </row>
    <row r="15" spans="1:4">
      <c r="A15" s="79" t="s">
        <v>155</v>
      </c>
      <c r="B15" s="80"/>
      <c r="D15"/>
    </row>
  </sheetData>
  <mergeCells count="4">
    <mergeCell ref="A7:C7"/>
    <mergeCell ref="A10:C10"/>
    <mergeCell ref="A13:C13"/>
    <mergeCell ref="A15:B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0"/>
  <sheetViews>
    <sheetView topLeftCell="A13" workbookViewId="0">
      <selection activeCell="M4" sqref="M4"/>
    </sheetView>
  </sheetViews>
  <sheetFormatPr defaultRowHeight="15"/>
  <cols>
    <col min="1" max="1" width="13.140625" customWidth="1"/>
    <col min="2" max="2" width="19.7109375" bestFit="1" customWidth="1"/>
    <col min="3" max="3" width="75.42578125" bestFit="1" customWidth="1"/>
    <col min="4" max="4" width="9.28515625" bestFit="1" customWidth="1"/>
    <col min="5" max="5" width="10.28515625" bestFit="1" customWidth="1"/>
    <col min="6" max="6" width="9.28515625" bestFit="1" customWidth="1"/>
    <col min="7" max="7" width="9.28515625" customWidth="1"/>
    <col min="8" max="9" width="8.28515625" bestFit="1" customWidth="1"/>
    <col min="10" max="10" width="10.5703125" customWidth="1"/>
    <col min="11" max="11" width="9.7109375" customWidth="1"/>
    <col min="12" max="12" width="10.28515625" customWidth="1"/>
    <col min="13" max="13" width="10.7109375" customWidth="1"/>
    <col min="14" max="14" width="14.140625" customWidth="1"/>
    <col min="15" max="15" width="6.7109375" customWidth="1"/>
  </cols>
  <sheetData>
    <row r="1" spans="1:14">
      <c r="A1" s="51" t="s">
        <v>156</v>
      </c>
      <c r="D1" s="52"/>
      <c r="E1" s="38"/>
      <c r="J1" s="53"/>
      <c r="K1" s="53"/>
      <c r="L1" s="53"/>
      <c r="M1" s="53"/>
      <c r="N1" s="53"/>
    </row>
    <row r="2" spans="1:14">
      <c r="F2" s="81" t="s">
        <v>157</v>
      </c>
      <c r="G2" s="81"/>
      <c r="H2" s="81"/>
      <c r="I2" s="81"/>
      <c r="J2" s="81" t="s">
        <v>158</v>
      </c>
      <c r="K2" s="81"/>
      <c r="L2" s="81"/>
      <c r="M2" s="81"/>
    </row>
    <row r="3" spans="1:14" ht="51" customHeight="1">
      <c r="A3" s="54" t="s">
        <v>159</v>
      </c>
      <c r="B3" s="54" t="s">
        <v>190</v>
      </c>
      <c r="C3" s="55" t="s">
        <v>161</v>
      </c>
      <c r="D3" s="56" t="s">
        <v>162</v>
      </c>
      <c r="E3" s="56" t="s">
        <v>163</v>
      </c>
      <c r="F3" s="56" t="s">
        <v>164</v>
      </c>
      <c r="G3" s="56" t="s">
        <v>165</v>
      </c>
      <c r="H3" s="56" t="s">
        <v>166</v>
      </c>
      <c r="I3" s="56" t="s">
        <v>167</v>
      </c>
      <c r="J3" s="56" t="s">
        <v>171</v>
      </c>
      <c r="K3" s="56" t="s">
        <v>165</v>
      </c>
      <c r="L3" s="56" t="s">
        <v>166</v>
      </c>
      <c r="M3" s="56" t="s">
        <v>171</v>
      </c>
      <c r="N3" s="57" t="s">
        <v>143</v>
      </c>
    </row>
    <row r="4" spans="1:14">
      <c r="A4" s="1" t="s">
        <v>172</v>
      </c>
      <c r="B4" s="1" t="s">
        <v>32</v>
      </c>
      <c r="C4" s="1" t="s">
        <v>66</v>
      </c>
      <c r="D4" s="1">
        <v>1</v>
      </c>
      <c r="E4" s="58"/>
      <c r="F4" s="1">
        <v>1</v>
      </c>
      <c r="G4" s="1"/>
      <c r="H4" s="1"/>
      <c r="I4" s="1"/>
      <c r="J4" s="58"/>
      <c r="K4" s="58"/>
      <c r="L4" s="58"/>
      <c r="M4" s="58"/>
      <c r="N4" s="59">
        <f t="shared" ref="N4:N35" si="0">+D4*E4+F4*J4+G4*K4+H4*L4+I4*M4</f>
        <v>0</v>
      </c>
    </row>
    <row r="5" spans="1:14">
      <c r="A5" s="1" t="s">
        <v>173</v>
      </c>
      <c r="B5" s="1" t="s">
        <v>102</v>
      </c>
      <c r="C5" s="1" t="s">
        <v>114</v>
      </c>
      <c r="D5" s="1">
        <v>1</v>
      </c>
      <c r="E5" s="58"/>
      <c r="F5" s="1">
        <v>1</v>
      </c>
      <c r="G5" s="1"/>
      <c r="H5" s="1"/>
      <c r="I5" s="1"/>
      <c r="J5" s="58"/>
      <c r="K5" s="58"/>
      <c r="L5" s="58"/>
      <c r="M5" s="58"/>
      <c r="N5" s="59">
        <f t="shared" si="0"/>
        <v>0</v>
      </c>
    </row>
    <row r="6" spans="1:14">
      <c r="A6" s="1" t="s">
        <v>174</v>
      </c>
      <c r="B6" s="1" t="s">
        <v>103</v>
      </c>
      <c r="C6" s="1" t="s">
        <v>103</v>
      </c>
      <c r="D6" s="1">
        <v>1</v>
      </c>
      <c r="E6" s="58"/>
      <c r="F6" s="1">
        <v>1</v>
      </c>
      <c r="G6" s="1"/>
      <c r="H6" s="1"/>
      <c r="I6" s="1"/>
      <c r="J6" s="58"/>
      <c r="K6" s="58"/>
      <c r="L6" s="58"/>
      <c r="M6" s="58"/>
      <c r="N6" s="59">
        <f t="shared" si="0"/>
        <v>0</v>
      </c>
    </row>
    <row r="7" spans="1:14">
      <c r="A7" s="1" t="s">
        <v>175</v>
      </c>
      <c r="B7" s="1" t="s">
        <v>38</v>
      </c>
      <c r="C7" s="1" t="s">
        <v>71</v>
      </c>
      <c r="D7" s="1">
        <v>1</v>
      </c>
      <c r="E7" s="58"/>
      <c r="F7" s="1"/>
      <c r="G7" s="1">
        <v>1</v>
      </c>
      <c r="H7" s="1"/>
      <c r="I7" s="1"/>
      <c r="J7" s="58"/>
      <c r="K7" s="58"/>
      <c r="L7" s="58"/>
      <c r="M7" s="58"/>
      <c r="N7" s="59">
        <f t="shared" si="0"/>
        <v>0</v>
      </c>
    </row>
    <row r="8" spans="1:14">
      <c r="A8" s="1" t="s">
        <v>175</v>
      </c>
      <c r="B8" s="1" t="s">
        <v>39</v>
      </c>
      <c r="C8" s="1" t="s">
        <v>72</v>
      </c>
      <c r="D8" s="1">
        <v>9</v>
      </c>
      <c r="E8" s="58"/>
      <c r="F8" s="1">
        <v>8</v>
      </c>
      <c r="G8" s="1"/>
      <c r="H8" s="1"/>
      <c r="I8" s="1">
        <v>1</v>
      </c>
      <c r="J8" s="58"/>
      <c r="K8" s="58"/>
      <c r="L8" s="58"/>
      <c r="M8" s="58"/>
      <c r="N8" s="59">
        <f t="shared" si="0"/>
        <v>0</v>
      </c>
    </row>
    <row r="9" spans="1:14">
      <c r="A9" s="1" t="s">
        <v>175</v>
      </c>
      <c r="B9" s="1" t="s">
        <v>104</v>
      </c>
      <c r="C9" s="1" t="s">
        <v>115</v>
      </c>
      <c r="D9" s="1">
        <v>13</v>
      </c>
      <c r="E9" s="58"/>
      <c r="F9" s="1">
        <v>12</v>
      </c>
      <c r="G9" s="1">
        <v>1</v>
      </c>
      <c r="H9" s="1"/>
      <c r="I9" s="1"/>
      <c r="J9" s="58"/>
      <c r="K9" s="58"/>
      <c r="L9" s="58"/>
      <c r="M9" s="58"/>
      <c r="N9" s="59">
        <f t="shared" si="0"/>
        <v>0</v>
      </c>
    </row>
    <row r="10" spans="1:14">
      <c r="A10" s="1" t="s">
        <v>175</v>
      </c>
      <c r="B10" s="1" t="s">
        <v>116</v>
      </c>
      <c r="C10" s="1" t="s">
        <v>117</v>
      </c>
      <c r="D10" s="1">
        <v>3</v>
      </c>
      <c r="E10" s="58"/>
      <c r="F10" s="1">
        <v>3</v>
      </c>
      <c r="G10" s="1"/>
      <c r="H10" s="1"/>
      <c r="I10" s="1"/>
      <c r="J10" s="58"/>
      <c r="K10" s="58"/>
      <c r="L10" s="58"/>
      <c r="M10" s="58"/>
      <c r="N10" s="59">
        <f t="shared" si="0"/>
        <v>0</v>
      </c>
    </row>
    <row r="11" spans="1:14">
      <c r="A11" s="1" t="s">
        <v>175</v>
      </c>
      <c r="B11" s="1" t="s">
        <v>105</v>
      </c>
      <c r="C11" s="1" t="s">
        <v>133</v>
      </c>
      <c r="D11" s="1">
        <v>29</v>
      </c>
      <c r="E11" s="58"/>
      <c r="F11" s="1">
        <v>27</v>
      </c>
      <c r="G11" s="1">
        <v>2</v>
      </c>
      <c r="H11" s="1"/>
      <c r="I11" s="1"/>
      <c r="J11" s="58"/>
      <c r="K11" s="58"/>
      <c r="L11" s="58"/>
      <c r="M11" s="58"/>
      <c r="N11" s="59">
        <f t="shared" si="0"/>
        <v>0</v>
      </c>
    </row>
    <row r="12" spans="1:14">
      <c r="A12" s="1" t="s">
        <v>176</v>
      </c>
      <c r="B12" s="1" t="s">
        <v>118</v>
      </c>
      <c r="C12" s="1" t="s">
        <v>119</v>
      </c>
      <c r="D12" s="1">
        <v>2</v>
      </c>
      <c r="E12" s="58"/>
      <c r="F12" s="1">
        <v>2</v>
      </c>
      <c r="G12" s="1"/>
      <c r="H12" s="1"/>
      <c r="I12" s="1"/>
      <c r="J12" s="58"/>
      <c r="K12" s="58"/>
      <c r="L12" s="58"/>
      <c r="M12" s="58"/>
      <c r="N12" s="59">
        <f t="shared" si="0"/>
        <v>0</v>
      </c>
    </row>
    <row r="13" spans="1:14">
      <c r="A13" s="1" t="s">
        <v>177</v>
      </c>
      <c r="B13" s="1" t="s">
        <v>106</v>
      </c>
      <c r="C13" s="1" t="s">
        <v>120</v>
      </c>
      <c r="D13" s="1">
        <v>1</v>
      </c>
      <c r="E13" s="58"/>
      <c r="F13" s="1">
        <v>1</v>
      </c>
      <c r="G13" s="1"/>
      <c r="H13" s="1"/>
      <c r="I13" s="1"/>
      <c r="J13" s="58"/>
      <c r="K13" s="58"/>
      <c r="L13" s="58"/>
      <c r="M13" s="58"/>
      <c r="N13" s="59">
        <f t="shared" si="0"/>
        <v>0</v>
      </c>
    </row>
    <row r="14" spans="1:14">
      <c r="A14" s="1" t="s">
        <v>178</v>
      </c>
      <c r="B14" s="1" t="s">
        <v>74</v>
      </c>
      <c r="C14" s="1" t="s">
        <v>75</v>
      </c>
      <c r="D14" s="1">
        <v>3</v>
      </c>
      <c r="E14" s="58"/>
      <c r="F14" s="1">
        <v>3</v>
      </c>
      <c r="G14" s="1"/>
      <c r="H14" s="1"/>
      <c r="I14" s="1"/>
      <c r="J14" s="58"/>
      <c r="K14" s="58"/>
      <c r="L14" s="58"/>
      <c r="M14" s="58"/>
      <c r="N14" s="59">
        <f t="shared" si="0"/>
        <v>0</v>
      </c>
    </row>
    <row r="15" spans="1:14">
      <c r="A15" s="1" t="s">
        <v>179</v>
      </c>
      <c r="B15" s="1" t="s">
        <v>107</v>
      </c>
      <c r="C15" s="1" t="s">
        <v>121</v>
      </c>
      <c r="D15" s="1">
        <v>4</v>
      </c>
      <c r="E15" s="58"/>
      <c r="F15" s="1">
        <v>4</v>
      </c>
      <c r="G15" s="1"/>
      <c r="H15" s="1"/>
      <c r="I15" s="1"/>
      <c r="J15" s="58"/>
      <c r="K15" s="58"/>
      <c r="L15" s="58"/>
      <c r="M15" s="58"/>
      <c r="N15" s="59">
        <f t="shared" si="0"/>
        <v>0</v>
      </c>
    </row>
    <row r="16" spans="1:14">
      <c r="A16" s="1" t="s">
        <v>180</v>
      </c>
      <c r="B16" s="1" t="s">
        <v>122</v>
      </c>
      <c r="C16" s="1" t="s">
        <v>77</v>
      </c>
      <c r="D16" s="1">
        <v>1</v>
      </c>
      <c r="E16" s="58"/>
      <c r="F16" s="1">
        <v>1</v>
      </c>
      <c r="G16" s="1"/>
      <c r="H16" s="1"/>
      <c r="I16" s="1"/>
      <c r="J16" s="58"/>
      <c r="K16" s="58"/>
      <c r="L16" s="58"/>
      <c r="M16" s="58"/>
      <c r="N16" s="59">
        <f t="shared" si="0"/>
        <v>0</v>
      </c>
    </row>
    <row r="17" spans="1:14">
      <c r="A17" s="1" t="s">
        <v>180</v>
      </c>
      <c r="B17" s="1" t="s">
        <v>76</v>
      </c>
      <c r="C17" s="1" t="s">
        <v>77</v>
      </c>
      <c r="D17" s="1">
        <v>1</v>
      </c>
      <c r="E17" s="58"/>
      <c r="F17" s="1">
        <v>1</v>
      </c>
      <c r="G17" s="1"/>
      <c r="H17" s="1"/>
      <c r="I17" s="1"/>
      <c r="J17" s="58"/>
      <c r="K17" s="58"/>
      <c r="L17" s="58"/>
      <c r="M17" s="58"/>
      <c r="N17" s="59">
        <f t="shared" si="0"/>
        <v>0</v>
      </c>
    </row>
    <row r="18" spans="1:14">
      <c r="A18" s="1" t="s">
        <v>180</v>
      </c>
      <c r="B18" s="1" t="s">
        <v>41</v>
      </c>
      <c r="C18" s="1" t="s">
        <v>78</v>
      </c>
      <c r="D18" s="1">
        <v>1</v>
      </c>
      <c r="E18" s="58"/>
      <c r="F18" s="1">
        <v>1</v>
      </c>
      <c r="G18" s="1"/>
      <c r="H18" s="1"/>
      <c r="I18" s="1"/>
      <c r="J18" s="58"/>
      <c r="K18" s="58"/>
      <c r="L18" s="58"/>
      <c r="M18" s="58"/>
      <c r="N18" s="59">
        <f t="shared" si="0"/>
        <v>0</v>
      </c>
    </row>
    <row r="19" spans="1:14">
      <c r="A19" s="1" t="s">
        <v>181</v>
      </c>
      <c r="B19" s="1" t="s">
        <v>42</v>
      </c>
      <c r="C19" s="1" t="s">
        <v>79</v>
      </c>
      <c r="D19" s="1">
        <v>1</v>
      </c>
      <c r="E19" s="58"/>
      <c r="F19" s="1"/>
      <c r="G19" s="1">
        <v>1</v>
      </c>
      <c r="H19" s="1"/>
      <c r="I19" s="1"/>
      <c r="J19" s="58"/>
      <c r="K19" s="58"/>
      <c r="L19" s="58"/>
      <c r="M19" s="58"/>
      <c r="N19" s="59">
        <f t="shared" si="0"/>
        <v>0</v>
      </c>
    </row>
    <row r="20" spans="1:14">
      <c r="A20" s="1" t="s">
        <v>182</v>
      </c>
      <c r="B20" s="1" t="s">
        <v>81</v>
      </c>
      <c r="C20" s="1" t="s">
        <v>82</v>
      </c>
      <c r="D20" s="1">
        <v>1</v>
      </c>
      <c r="E20" s="58"/>
      <c r="F20" s="1">
        <v>1</v>
      </c>
      <c r="G20" s="1"/>
      <c r="H20" s="1"/>
      <c r="I20" s="1"/>
      <c r="J20" s="58"/>
      <c r="K20" s="58"/>
      <c r="L20" s="58"/>
      <c r="M20" s="58"/>
      <c r="N20" s="59">
        <f t="shared" si="0"/>
        <v>0</v>
      </c>
    </row>
    <row r="21" spans="1:14">
      <c r="A21" s="1" t="s">
        <v>183</v>
      </c>
      <c r="B21" s="1" t="s">
        <v>48</v>
      </c>
      <c r="C21" s="1" t="s">
        <v>87</v>
      </c>
      <c r="D21" s="1">
        <v>1</v>
      </c>
      <c r="E21" s="58"/>
      <c r="F21" s="1">
        <v>1</v>
      </c>
      <c r="G21" s="1"/>
      <c r="H21" s="1"/>
      <c r="I21" s="1"/>
      <c r="J21" s="58"/>
      <c r="K21" s="58"/>
      <c r="L21" s="58"/>
      <c r="M21" s="58"/>
      <c r="N21" s="59">
        <f t="shared" si="0"/>
        <v>0</v>
      </c>
    </row>
    <row r="22" spans="1:14">
      <c r="A22" s="1" t="s">
        <v>183</v>
      </c>
      <c r="B22" s="1" t="s">
        <v>89</v>
      </c>
      <c r="C22" s="1" t="s">
        <v>90</v>
      </c>
      <c r="D22" s="1">
        <v>6</v>
      </c>
      <c r="E22" s="58"/>
      <c r="F22" s="1">
        <v>4</v>
      </c>
      <c r="G22" s="1">
        <v>2</v>
      </c>
      <c r="H22" s="1"/>
      <c r="I22" s="1"/>
      <c r="J22" s="58"/>
      <c r="K22" s="58"/>
      <c r="L22" s="58"/>
      <c r="M22" s="58"/>
      <c r="N22" s="59">
        <f t="shared" si="0"/>
        <v>0</v>
      </c>
    </row>
    <row r="23" spans="1:14">
      <c r="A23" s="1" t="s">
        <v>183</v>
      </c>
      <c r="B23" s="1" t="s">
        <v>55</v>
      </c>
      <c r="C23" s="1" t="s">
        <v>91</v>
      </c>
      <c r="D23" s="1">
        <v>3</v>
      </c>
      <c r="E23" s="58"/>
      <c r="F23" s="1">
        <v>3</v>
      </c>
      <c r="G23" s="1"/>
      <c r="H23" s="1"/>
      <c r="I23" s="1"/>
      <c r="J23" s="58"/>
      <c r="K23" s="58"/>
      <c r="L23" s="58"/>
      <c r="M23" s="58"/>
      <c r="N23" s="59">
        <f t="shared" si="0"/>
        <v>0</v>
      </c>
    </row>
    <row r="24" spans="1:14">
      <c r="A24" s="1" t="s">
        <v>183</v>
      </c>
      <c r="B24" s="1" t="s">
        <v>123</v>
      </c>
      <c r="C24" s="1" t="s">
        <v>124</v>
      </c>
      <c r="D24" s="1">
        <v>1</v>
      </c>
      <c r="E24" s="58"/>
      <c r="F24" s="1">
        <v>1</v>
      </c>
      <c r="G24" s="1"/>
      <c r="H24" s="1"/>
      <c r="I24" s="1"/>
      <c r="J24" s="58"/>
      <c r="K24" s="58"/>
      <c r="L24" s="58"/>
      <c r="M24" s="58"/>
      <c r="N24" s="59">
        <f t="shared" si="0"/>
        <v>0</v>
      </c>
    </row>
    <row r="25" spans="1:14">
      <c r="A25" s="1" t="s">
        <v>183</v>
      </c>
      <c r="B25" s="1" t="s">
        <v>125</v>
      </c>
      <c r="C25" s="1" t="s">
        <v>126</v>
      </c>
      <c r="D25" s="1">
        <v>1</v>
      </c>
      <c r="E25" s="58"/>
      <c r="F25" s="1"/>
      <c r="G25" s="1">
        <v>1</v>
      </c>
      <c r="H25" s="1"/>
      <c r="I25" s="1"/>
      <c r="J25" s="58"/>
      <c r="K25" s="58"/>
      <c r="L25" s="58"/>
      <c r="M25" s="58"/>
      <c r="N25" s="59">
        <f t="shared" si="0"/>
        <v>0</v>
      </c>
    </row>
    <row r="26" spans="1:14">
      <c r="A26" s="1" t="s">
        <v>183</v>
      </c>
      <c r="B26" s="1" t="s">
        <v>127</v>
      </c>
      <c r="C26" s="1" t="s">
        <v>128</v>
      </c>
      <c r="D26" s="1">
        <v>1</v>
      </c>
      <c r="E26" s="58"/>
      <c r="F26" s="1">
        <v>1</v>
      </c>
      <c r="G26" s="1"/>
      <c r="H26" s="1"/>
      <c r="I26" s="1"/>
      <c r="J26" s="58"/>
      <c r="K26" s="58"/>
      <c r="L26" s="58"/>
      <c r="M26" s="58"/>
      <c r="N26" s="59">
        <f t="shared" si="0"/>
        <v>0</v>
      </c>
    </row>
    <row r="27" spans="1:14">
      <c r="A27" s="1" t="s">
        <v>183</v>
      </c>
      <c r="B27" s="1" t="s">
        <v>108</v>
      </c>
      <c r="C27" s="1" t="s">
        <v>129</v>
      </c>
      <c r="D27" s="1">
        <v>2</v>
      </c>
      <c r="E27" s="58"/>
      <c r="F27" s="1">
        <v>2</v>
      </c>
      <c r="G27" s="1"/>
      <c r="H27" s="1"/>
      <c r="I27" s="1"/>
      <c r="J27" s="58"/>
      <c r="K27" s="58"/>
      <c r="L27" s="58"/>
      <c r="M27" s="58"/>
      <c r="N27" s="59">
        <f t="shared" si="0"/>
        <v>0</v>
      </c>
    </row>
    <row r="28" spans="1:14">
      <c r="A28" s="1" t="s">
        <v>184</v>
      </c>
      <c r="B28" s="1" t="s">
        <v>109</v>
      </c>
      <c r="C28" s="1" t="s">
        <v>130</v>
      </c>
      <c r="D28" s="1">
        <v>9</v>
      </c>
      <c r="E28" s="58"/>
      <c r="F28" s="1">
        <v>8</v>
      </c>
      <c r="G28" s="1"/>
      <c r="H28" s="1"/>
      <c r="I28" s="1">
        <v>1</v>
      </c>
      <c r="J28" s="58"/>
      <c r="K28" s="58"/>
      <c r="L28" s="58"/>
      <c r="M28" s="58"/>
      <c r="N28" s="59">
        <f t="shared" si="0"/>
        <v>0</v>
      </c>
    </row>
    <row r="29" spans="1:14">
      <c r="A29" s="1" t="s">
        <v>185</v>
      </c>
      <c r="B29" s="1" t="s">
        <v>50</v>
      </c>
      <c r="C29" s="1" t="s">
        <v>92</v>
      </c>
      <c r="D29" s="1">
        <v>2</v>
      </c>
      <c r="E29" s="58"/>
      <c r="F29" s="1">
        <v>2</v>
      </c>
      <c r="G29" s="1"/>
      <c r="H29" s="1"/>
      <c r="I29" s="1"/>
      <c r="J29" s="58"/>
      <c r="K29" s="58"/>
      <c r="L29" s="58"/>
      <c r="M29" s="58"/>
      <c r="N29" s="59">
        <f t="shared" si="0"/>
        <v>0</v>
      </c>
    </row>
    <row r="30" spans="1:14">
      <c r="A30" s="1" t="s">
        <v>185</v>
      </c>
      <c r="B30" s="1" t="s">
        <v>93</v>
      </c>
      <c r="C30" s="1" t="s">
        <v>94</v>
      </c>
      <c r="D30" s="1">
        <v>21</v>
      </c>
      <c r="E30" s="58"/>
      <c r="F30" s="1">
        <v>19</v>
      </c>
      <c r="G30" s="1">
        <v>2</v>
      </c>
      <c r="H30" s="1"/>
      <c r="I30" s="1"/>
      <c r="J30" s="58"/>
      <c r="K30" s="58"/>
      <c r="L30" s="58"/>
      <c r="M30" s="58"/>
      <c r="N30" s="59">
        <f t="shared" si="0"/>
        <v>0</v>
      </c>
    </row>
    <row r="31" spans="1:14">
      <c r="A31" s="1" t="s">
        <v>185</v>
      </c>
      <c r="B31" s="1" t="s">
        <v>110</v>
      </c>
      <c r="C31" s="1" t="s">
        <v>131</v>
      </c>
      <c r="D31" s="1">
        <v>2</v>
      </c>
      <c r="E31" s="58"/>
      <c r="F31" s="1">
        <v>2</v>
      </c>
      <c r="G31" s="1"/>
      <c r="H31" s="1"/>
      <c r="I31" s="1"/>
      <c r="J31" s="58"/>
      <c r="K31" s="58"/>
      <c r="L31" s="58"/>
      <c r="M31" s="58"/>
      <c r="N31" s="59">
        <f t="shared" si="0"/>
        <v>0</v>
      </c>
    </row>
    <row r="32" spans="1:14">
      <c r="A32" s="1" t="s">
        <v>186</v>
      </c>
      <c r="B32" s="1" t="s">
        <v>111</v>
      </c>
      <c r="C32" s="1" t="s">
        <v>95</v>
      </c>
      <c r="D32" s="1">
        <v>3</v>
      </c>
      <c r="E32" s="58"/>
      <c r="F32" s="1"/>
      <c r="G32" s="1"/>
      <c r="H32" s="1">
        <v>3</v>
      </c>
      <c r="I32" s="1"/>
      <c r="J32" s="58"/>
      <c r="K32" s="58"/>
      <c r="L32" s="58"/>
      <c r="M32" s="58"/>
      <c r="N32" s="59">
        <f t="shared" si="0"/>
        <v>0</v>
      </c>
    </row>
    <row r="33" spans="1:14">
      <c r="A33" s="1" t="s">
        <v>187</v>
      </c>
      <c r="B33" s="1" t="s">
        <v>112</v>
      </c>
      <c r="C33" s="1" t="s">
        <v>96</v>
      </c>
      <c r="D33" s="1">
        <v>4</v>
      </c>
      <c r="E33" s="58"/>
      <c r="F33" s="1"/>
      <c r="G33" s="1"/>
      <c r="H33" s="1">
        <v>4</v>
      </c>
      <c r="I33" s="1"/>
      <c r="J33" s="58"/>
      <c r="K33" s="58"/>
      <c r="L33" s="58"/>
      <c r="M33" s="58"/>
      <c r="N33" s="59">
        <f t="shared" si="0"/>
        <v>0</v>
      </c>
    </row>
    <row r="34" spans="1:14">
      <c r="A34" s="1" t="s">
        <v>188</v>
      </c>
      <c r="B34" s="1" t="s">
        <v>97</v>
      </c>
      <c r="C34" s="1" t="s">
        <v>98</v>
      </c>
      <c r="D34" s="1">
        <v>1</v>
      </c>
      <c r="E34" s="58"/>
      <c r="F34" s="1">
        <v>1</v>
      </c>
      <c r="G34" s="1"/>
      <c r="H34" s="1"/>
      <c r="I34" s="1"/>
      <c r="J34" s="58"/>
      <c r="K34" s="58"/>
      <c r="L34" s="58"/>
      <c r="M34" s="58"/>
      <c r="N34" s="59">
        <f t="shared" si="0"/>
        <v>0</v>
      </c>
    </row>
    <row r="35" spans="1:14">
      <c r="A35" s="1" t="s">
        <v>189</v>
      </c>
      <c r="B35" s="1" t="s">
        <v>53</v>
      </c>
      <c r="C35" s="1" t="s">
        <v>99</v>
      </c>
      <c r="D35" s="1">
        <v>1</v>
      </c>
      <c r="E35" s="58"/>
      <c r="F35" s="1">
        <v>1</v>
      </c>
      <c r="G35" s="1"/>
      <c r="H35" s="1"/>
      <c r="I35" s="1"/>
      <c r="J35" s="58"/>
      <c r="K35" s="58"/>
      <c r="L35" s="58"/>
      <c r="M35" s="58"/>
      <c r="N35" s="59">
        <f t="shared" si="0"/>
        <v>0</v>
      </c>
    </row>
    <row r="36" spans="1:14">
      <c r="A36" s="82" t="s">
        <v>168</v>
      </c>
      <c r="B36" s="82"/>
      <c r="C36" s="82"/>
      <c r="D36" s="64">
        <v>131</v>
      </c>
      <c r="E36" s="60"/>
      <c r="F36" s="64">
        <v>112</v>
      </c>
      <c r="G36" s="64">
        <v>10</v>
      </c>
      <c r="H36" s="64">
        <v>7</v>
      </c>
      <c r="I36" s="64">
        <v>2</v>
      </c>
      <c r="J36" s="64"/>
      <c r="K36" s="64"/>
      <c r="L36" s="64"/>
      <c r="M36" s="64"/>
      <c r="N36" s="61">
        <f>SUM(N4:N35)</f>
        <v>0</v>
      </c>
    </row>
    <row r="38" spans="1:14">
      <c r="C38" s="62" t="s">
        <v>155</v>
      </c>
    </row>
    <row r="40" spans="1:14">
      <c r="B40" s="63" t="s">
        <v>169</v>
      </c>
      <c r="C40" t="s">
        <v>170</v>
      </c>
    </row>
  </sheetData>
  <mergeCells count="3">
    <mergeCell ref="F2:I2"/>
    <mergeCell ref="J2:M2"/>
    <mergeCell ref="A36:C3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D4" sqref="D4:D6"/>
    </sheetView>
  </sheetViews>
  <sheetFormatPr defaultRowHeight="15"/>
  <cols>
    <col min="1" max="1" width="43.7109375" customWidth="1"/>
    <col min="2" max="2" width="14.7109375" style="38" customWidth="1"/>
    <col min="3" max="3" width="15.42578125" style="38" customWidth="1"/>
    <col min="4" max="4" width="14.85546875" style="38" bestFit="1" customWidth="1"/>
    <col min="5" max="5" width="13" style="52" customWidth="1"/>
  </cols>
  <sheetData>
    <row r="1" spans="1:5">
      <c r="A1" s="51" t="s">
        <v>191</v>
      </c>
    </row>
    <row r="3" spans="1:5" ht="45">
      <c r="A3" s="49" t="s">
        <v>192</v>
      </c>
      <c r="B3" s="66" t="s">
        <v>193</v>
      </c>
      <c r="C3" s="66" t="s">
        <v>194</v>
      </c>
      <c r="D3" s="66" t="s">
        <v>195</v>
      </c>
      <c r="E3" s="66" t="s">
        <v>143</v>
      </c>
    </row>
    <row r="4" spans="1:5">
      <c r="A4" s="1" t="s">
        <v>196</v>
      </c>
      <c r="B4" s="67">
        <v>28</v>
      </c>
      <c r="C4" s="58"/>
      <c r="D4" s="58"/>
      <c r="E4" s="68">
        <f>+B4*C4+B4*D4</f>
        <v>0</v>
      </c>
    </row>
    <row r="5" spans="1:5">
      <c r="A5" s="1" t="s">
        <v>197</v>
      </c>
      <c r="B5" s="67">
        <v>4</v>
      </c>
      <c r="C5" s="58"/>
      <c r="D5" s="58"/>
      <c r="E5" s="68">
        <f t="shared" ref="E5:E6" si="0">+B5*C5+B5*D5</f>
        <v>0</v>
      </c>
    </row>
    <row r="6" spans="1:5">
      <c r="A6" s="1" t="s">
        <v>198</v>
      </c>
      <c r="B6" s="67">
        <v>16</v>
      </c>
      <c r="C6" s="45"/>
      <c r="D6" s="58"/>
      <c r="E6" s="68">
        <f t="shared" si="0"/>
        <v>0</v>
      </c>
    </row>
    <row r="7" spans="1:5">
      <c r="A7" s="69" t="s">
        <v>168</v>
      </c>
      <c r="B7" s="60"/>
      <c r="C7" s="47"/>
      <c r="D7" s="47"/>
      <c r="E7" s="70">
        <f>+SUM(E4:E6)</f>
        <v>0</v>
      </c>
    </row>
    <row r="9" spans="1:5">
      <c r="A9" s="62" t="s">
        <v>155</v>
      </c>
    </row>
    <row r="11" spans="1:5">
      <c r="A11" t="s">
        <v>199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1"/>
  <sheetViews>
    <sheetView topLeftCell="A13" workbookViewId="0">
      <selection activeCell="K31" sqref="K31:N31"/>
    </sheetView>
  </sheetViews>
  <sheetFormatPr defaultRowHeight="15"/>
  <cols>
    <col min="1" max="1" width="11.85546875" customWidth="1"/>
    <col min="2" max="2" width="16.140625" customWidth="1"/>
    <col min="3" max="3" width="62.85546875" customWidth="1"/>
    <col min="4" max="4" width="7.140625" style="52" bestFit="1" customWidth="1"/>
    <col min="5" max="9" width="10.5703125" customWidth="1"/>
    <col min="10" max="10" width="10.5703125" style="53" customWidth="1"/>
    <col min="11" max="11" width="9.7109375" style="53" customWidth="1"/>
    <col min="12" max="13" width="9.85546875" style="53" customWidth="1"/>
    <col min="14" max="14" width="10.5703125" style="53" customWidth="1"/>
    <col min="15" max="15" width="13.140625" style="53" customWidth="1"/>
  </cols>
  <sheetData>
    <row r="1" spans="1:15">
      <c r="A1" s="51" t="s">
        <v>200</v>
      </c>
    </row>
    <row r="2" spans="1:15">
      <c r="E2" s="81" t="s">
        <v>201</v>
      </c>
      <c r="F2" s="81"/>
      <c r="G2" s="81"/>
      <c r="H2" s="81"/>
      <c r="I2" s="81"/>
      <c r="J2" s="81" t="s">
        <v>220</v>
      </c>
      <c r="K2" s="81"/>
      <c r="L2" s="81"/>
      <c r="M2" s="81"/>
      <c r="N2" s="81"/>
    </row>
    <row r="3" spans="1:15" ht="45">
      <c r="A3" s="54" t="s">
        <v>159</v>
      </c>
      <c r="B3" s="54" t="s">
        <v>160</v>
      </c>
      <c r="C3" s="55" t="s">
        <v>161</v>
      </c>
      <c r="D3" s="56" t="s">
        <v>162</v>
      </c>
      <c r="E3" s="56" t="s">
        <v>202</v>
      </c>
      <c r="F3" s="56" t="s">
        <v>203</v>
      </c>
      <c r="G3" s="56" t="s">
        <v>204</v>
      </c>
      <c r="H3" s="56" t="s">
        <v>205</v>
      </c>
      <c r="I3" s="56" t="s">
        <v>206</v>
      </c>
      <c r="J3" s="56" t="s">
        <v>202</v>
      </c>
      <c r="K3" s="56" t="s">
        <v>203</v>
      </c>
      <c r="L3" s="56" t="s">
        <v>204</v>
      </c>
      <c r="M3" s="56" t="s">
        <v>205</v>
      </c>
      <c r="N3" s="56" t="s">
        <v>206</v>
      </c>
      <c r="O3" s="57" t="s">
        <v>143</v>
      </c>
    </row>
    <row r="4" spans="1:15">
      <c r="A4" s="1" t="s">
        <v>207</v>
      </c>
      <c r="B4" s="1" t="s">
        <v>30</v>
      </c>
      <c r="C4" s="1" t="s">
        <v>64</v>
      </c>
      <c r="D4" s="1">
        <v>1</v>
      </c>
      <c r="E4" s="1">
        <v>1</v>
      </c>
      <c r="F4" s="65"/>
      <c r="G4" s="1"/>
      <c r="H4" s="1"/>
      <c r="I4" s="1"/>
      <c r="J4" s="58"/>
      <c r="K4" s="58"/>
      <c r="L4" s="58"/>
      <c r="M4" s="58"/>
      <c r="N4" s="58"/>
      <c r="O4" s="59">
        <f>E4*J4+F4*K4+G4*L4+H4*M4+I4*N4</f>
        <v>0</v>
      </c>
    </row>
    <row r="5" spans="1:15">
      <c r="A5" s="1" t="s">
        <v>208</v>
      </c>
      <c r="B5" s="1" t="s">
        <v>31</v>
      </c>
      <c r="C5" s="1" t="s">
        <v>65</v>
      </c>
      <c r="D5" s="1">
        <v>4</v>
      </c>
      <c r="E5" s="1">
        <v>3</v>
      </c>
      <c r="F5" s="65"/>
      <c r="G5" s="1"/>
      <c r="H5" s="1">
        <v>1</v>
      </c>
      <c r="I5" s="1"/>
      <c r="J5" s="58"/>
      <c r="K5" s="58"/>
      <c r="L5" s="58"/>
      <c r="M5" s="58"/>
      <c r="N5" s="58"/>
      <c r="O5" s="59">
        <f t="shared" ref="O5:O30" si="0">E5*J5+F5*K5+G5*L5+H5*M5+I5*N5</f>
        <v>0</v>
      </c>
    </row>
    <row r="6" spans="1:15">
      <c r="A6" s="1" t="s">
        <v>172</v>
      </c>
      <c r="B6" s="1" t="s">
        <v>32</v>
      </c>
      <c r="C6" s="1" t="s">
        <v>66</v>
      </c>
      <c r="D6" s="1">
        <v>1</v>
      </c>
      <c r="E6" s="1">
        <v>1</v>
      </c>
      <c r="F6" s="65"/>
      <c r="G6" s="1"/>
      <c r="H6" s="1"/>
      <c r="I6" s="1"/>
      <c r="J6" s="58"/>
      <c r="K6" s="58"/>
      <c r="L6" s="58"/>
      <c r="M6" s="58"/>
      <c r="N6" s="58"/>
      <c r="O6" s="59">
        <f t="shared" si="0"/>
        <v>0</v>
      </c>
    </row>
    <row r="7" spans="1:15">
      <c r="A7" s="1" t="s">
        <v>209</v>
      </c>
      <c r="B7" s="1" t="s">
        <v>33</v>
      </c>
      <c r="C7" s="1" t="s">
        <v>67</v>
      </c>
      <c r="D7" s="1">
        <v>1</v>
      </c>
      <c r="E7" s="1">
        <v>1</v>
      </c>
      <c r="F7" s="65"/>
      <c r="G7" s="1"/>
      <c r="H7" s="1"/>
      <c r="I7" s="1"/>
      <c r="J7" s="58"/>
      <c r="K7" s="58"/>
      <c r="L7" s="58"/>
      <c r="M7" s="58"/>
      <c r="N7" s="58"/>
      <c r="O7" s="59">
        <f t="shared" si="0"/>
        <v>0</v>
      </c>
    </row>
    <row r="8" spans="1:15">
      <c r="A8" s="1" t="s">
        <v>210</v>
      </c>
      <c r="B8" s="1" t="s">
        <v>34</v>
      </c>
      <c r="C8" s="1" t="s">
        <v>4</v>
      </c>
      <c r="D8" s="1">
        <v>5</v>
      </c>
      <c r="E8" s="1">
        <v>5</v>
      </c>
      <c r="F8" s="65"/>
      <c r="G8" s="1"/>
      <c r="H8" s="1"/>
      <c r="I8" s="1"/>
      <c r="J8" s="58"/>
      <c r="K8" s="58"/>
      <c r="L8" s="58"/>
      <c r="M8" s="58"/>
      <c r="N8" s="58"/>
      <c r="O8" s="59">
        <f t="shared" si="0"/>
        <v>0</v>
      </c>
    </row>
    <row r="9" spans="1:15">
      <c r="A9" s="1" t="s">
        <v>211</v>
      </c>
      <c r="B9" s="1" t="s">
        <v>35</v>
      </c>
      <c r="C9" s="1" t="s">
        <v>68</v>
      </c>
      <c r="D9" s="1">
        <v>5</v>
      </c>
      <c r="E9" s="1">
        <v>4</v>
      </c>
      <c r="F9" s="65">
        <v>1</v>
      </c>
      <c r="G9" s="1"/>
      <c r="H9" s="1"/>
      <c r="I9" s="1"/>
      <c r="J9" s="58"/>
      <c r="K9" s="58"/>
      <c r="L9" s="58"/>
      <c r="M9" s="58"/>
      <c r="N9" s="58"/>
      <c r="O9" s="59">
        <f t="shared" si="0"/>
        <v>0</v>
      </c>
    </row>
    <row r="10" spans="1:15">
      <c r="A10" s="1" t="s">
        <v>212</v>
      </c>
      <c r="B10" s="1" t="s">
        <v>36</v>
      </c>
      <c r="C10" s="1" t="s">
        <v>69</v>
      </c>
      <c r="D10" s="1">
        <v>1</v>
      </c>
      <c r="E10" s="1">
        <v>1</v>
      </c>
      <c r="F10" s="65"/>
      <c r="G10" s="1"/>
      <c r="H10" s="1"/>
      <c r="I10" s="1"/>
      <c r="J10" s="58"/>
      <c r="K10" s="58"/>
      <c r="L10" s="58"/>
      <c r="M10" s="58"/>
      <c r="N10" s="58"/>
      <c r="O10" s="59">
        <f t="shared" si="0"/>
        <v>0</v>
      </c>
    </row>
    <row r="11" spans="1:15">
      <c r="A11" s="1" t="s">
        <v>213</v>
      </c>
      <c r="B11" s="1" t="s">
        <v>37</v>
      </c>
      <c r="C11" s="1" t="s">
        <v>70</v>
      </c>
      <c r="D11" s="1">
        <v>1</v>
      </c>
      <c r="E11" s="1">
        <v>1</v>
      </c>
      <c r="F11" s="65"/>
      <c r="G11" s="1"/>
      <c r="H11" s="1"/>
      <c r="I11" s="1"/>
      <c r="J11" s="58"/>
      <c r="K11" s="58"/>
      <c r="L11" s="58"/>
      <c r="M11" s="58"/>
      <c r="N11" s="58"/>
      <c r="O11" s="59">
        <f t="shared" si="0"/>
        <v>0</v>
      </c>
    </row>
    <row r="12" spans="1:15">
      <c r="A12" s="1" t="s">
        <v>175</v>
      </c>
      <c r="B12" s="1" t="s">
        <v>38</v>
      </c>
      <c r="C12" s="1" t="s">
        <v>71</v>
      </c>
      <c r="D12" s="1">
        <v>15</v>
      </c>
      <c r="E12" s="1">
        <v>12</v>
      </c>
      <c r="F12" s="65">
        <v>3</v>
      </c>
      <c r="G12" s="1"/>
      <c r="H12" s="1"/>
      <c r="I12" s="1"/>
      <c r="J12" s="58"/>
      <c r="K12" s="58"/>
      <c r="L12" s="58"/>
      <c r="M12" s="58"/>
      <c r="N12" s="58"/>
      <c r="O12" s="59">
        <f t="shared" si="0"/>
        <v>0</v>
      </c>
    </row>
    <row r="13" spans="1:15">
      <c r="A13" s="1" t="s">
        <v>175</v>
      </c>
      <c r="B13" s="1" t="s">
        <v>39</v>
      </c>
      <c r="C13" s="1" t="s">
        <v>72</v>
      </c>
      <c r="D13" s="1">
        <v>33</v>
      </c>
      <c r="E13" s="1">
        <v>30</v>
      </c>
      <c r="F13" s="65">
        <v>2</v>
      </c>
      <c r="G13" s="1"/>
      <c r="H13" s="1"/>
      <c r="I13" s="1">
        <v>1</v>
      </c>
      <c r="J13" s="58"/>
      <c r="K13" s="58"/>
      <c r="L13" s="58"/>
      <c r="M13" s="58"/>
      <c r="N13" s="58"/>
      <c r="O13" s="59">
        <f t="shared" si="0"/>
        <v>0</v>
      </c>
    </row>
    <row r="14" spans="1:15">
      <c r="A14" s="1" t="s">
        <v>214</v>
      </c>
      <c r="B14" s="1" t="s">
        <v>40</v>
      </c>
      <c r="C14" s="1" t="s">
        <v>73</v>
      </c>
      <c r="D14" s="1">
        <v>1</v>
      </c>
      <c r="E14" s="1">
        <v>1</v>
      </c>
      <c r="F14" s="65"/>
      <c r="G14" s="1"/>
      <c r="H14" s="1"/>
      <c r="I14" s="1"/>
      <c r="J14" s="58"/>
      <c r="K14" s="58"/>
      <c r="L14" s="58"/>
      <c r="M14" s="58"/>
      <c r="N14" s="58"/>
      <c r="O14" s="59">
        <f t="shared" si="0"/>
        <v>0</v>
      </c>
    </row>
    <row r="15" spans="1:15">
      <c r="A15" s="1" t="s">
        <v>180</v>
      </c>
      <c r="B15" s="1" t="s">
        <v>41</v>
      </c>
      <c r="C15" s="1" t="s">
        <v>78</v>
      </c>
      <c r="D15" s="1">
        <v>3</v>
      </c>
      <c r="E15" s="1">
        <v>1</v>
      </c>
      <c r="F15" s="65">
        <v>2</v>
      </c>
      <c r="G15" s="1"/>
      <c r="H15" s="1"/>
      <c r="I15" s="1"/>
      <c r="J15" s="58"/>
      <c r="K15" s="58"/>
      <c r="L15" s="58"/>
      <c r="M15" s="58"/>
      <c r="N15" s="58"/>
      <c r="O15" s="59">
        <f t="shared" si="0"/>
        <v>0</v>
      </c>
    </row>
    <row r="16" spans="1:15">
      <c r="A16" s="1" t="s">
        <v>181</v>
      </c>
      <c r="B16" s="1" t="s">
        <v>42</v>
      </c>
      <c r="C16" s="1" t="s">
        <v>79</v>
      </c>
      <c r="D16" s="1">
        <v>2</v>
      </c>
      <c r="E16" s="1">
        <v>1</v>
      </c>
      <c r="F16" s="65">
        <v>1</v>
      </c>
      <c r="G16" s="1"/>
      <c r="H16" s="1"/>
      <c r="I16" s="1"/>
      <c r="J16" s="58"/>
      <c r="K16" s="58"/>
      <c r="L16" s="58"/>
      <c r="M16" s="58"/>
      <c r="N16" s="58"/>
      <c r="O16" s="59">
        <f t="shared" si="0"/>
        <v>0</v>
      </c>
    </row>
    <row r="17" spans="1:15">
      <c r="A17" s="1" t="s">
        <v>215</v>
      </c>
      <c r="B17" s="1" t="s">
        <v>43</v>
      </c>
      <c r="C17" s="1" t="s">
        <v>80</v>
      </c>
      <c r="D17" s="1">
        <v>2</v>
      </c>
      <c r="E17" s="1">
        <v>1</v>
      </c>
      <c r="F17" s="65">
        <v>1</v>
      </c>
      <c r="G17" s="1"/>
      <c r="H17" s="1"/>
      <c r="I17" s="1"/>
      <c r="J17" s="58"/>
      <c r="K17" s="58"/>
      <c r="L17" s="58"/>
      <c r="M17" s="58"/>
      <c r="N17" s="58"/>
      <c r="O17" s="59">
        <f t="shared" si="0"/>
        <v>0</v>
      </c>
    </row>
    <row r="18" spans="1:15">
      <c r="A18" s="1" t="s">
        <v>216</v>
      </c>
      <c r="B18" s="1" t="s">
        <v>44</v>
      </c>
      <c r="C18" s="1" t="s">
        <v>83</v>
      </c>
      <c r="D18" s="1">
        <v>1</v>
      </c>
      <c r="E18" s="1">
        <v>1</v>
      </c>
      <c r="F18" s="65"/>
      <c r="G18" s="1"/>
      <c r="H18" s="1"/>
      <c r="I18" s="1"/>
      <c r="J18" s="58"/>
      <c r="K18" s="58"/>
      <c r="L18" s="58"/>
      <c r="M18" s="58"/>
      <c r="N18" s="58"/>
      <c r="O18" s="59">
        <f t="shared" si="0"/>
        <v>0</v>
      </c>
    </row>
    <row r="19" spans="1:15">
      <c r="A19" s="1" t="s">
        <v>216</v>
      </c>
      <c r="B19" s="1" t="s">
        <v>45</v>
      </c>
      <c r="C19" s="1" t="s">
        <v>84</v>
      </c>
      <c r="D19" s="1">
        <v>4</v>
      </c>
      <c r="E19" s="1">
        <v>3</v>
      </c>
      <c r="F19" s="65"/>
      <c r="G19" s="1"/>
      <c r="H19" s="1"/>
      <c r="I19" s="1">
        <v>1</v>
      </c>
      <c r="J19" s="58"/>
      <c r="K19" s="58"/>
      <c r="L19" s="58"/>
      <c r="M19" s="58"/>
      <c r="N19" s="58"/>
      <c r="O19" s="59">
        <f t="shared" si="0"/>
        <v>0</v>
      </c>
    </row>
    <row r="20" spans="1:15">
      <c r="A20" s="1" t="s">
        <v>217</v>
      </c>
      <c r="B20" s="1" t="s">
        <v>46</v>
      </c>
      <c r="C20" s="1" t="s">
        <v>85</v>
      </c>
      <c r="D20" s="1">
        <v>1</v>
      </c>
      <c r="E20" s="1">
        <v>1</v>
      </c>
      <c r="F20" s="65"/>
      <c r="G20" s="1"/>
      <c r="H20" s="1"/>
      <c r="I20" s="1"/>
      <c r="J20" s="58"/>
      <c r="K20" s="58"/>
      <c r="L20" s="58"/>
      <c r="M20" s="58"/>
      <c r="N20" s="58"/>
      <c r="O20" s="59">
        <f t="shared" si="0"/>
        <v>0</v>
      </c>
    </row>
    <row r="21" spans="1:15">
      <c r="A21" s="1" t="s">
        <v>218</v>
      </c>
      <c r="B21" s="1" t="s">
        <v>47</v>
      </c>
      <c r="C21" s="1" t="s">
        <v>86</v>
      </c>
      <c r="D21" s="1">
        <v>3</v>
      </c>
      <c r="E21" s="1">
        <v>3</v>
      </c>
      <c r="F21" s="65"/>
      <c r="G21" s="1"/>
      <c r="H21" s="1"/>
      <c r="I21" s="1"/>
      <c r="J21" s="58"/>
      <c r="K21" s="58"/>
      <c r="L21" s="58"/>
      <c r="M21" s="58"/>
      <c r="N21" s="58"/>
      <c r="O21" s="59">
        <f t="shared" si="0"/>
        <v>0</v>
      </c>
    </row>
    <row r="22" spans="1:15">
      <c r="A22" s="1" t="s">
        <v>183</v>
      </c>
      <c r="B22" s="1" t="s">
        <v>48</v>
      </c>
      <c r="C22" s="1" t="s">
        <v>87</v>
      </c>
      <c r="D22" s="1">
        <v>25</v>
      </c>
      <c r="E22" s="1">
        <v>21</v>
      </c>
      <c r="F22" s="65">
        <v>4</v>
      </c>
      <c r="G22" s="1"/>
      <c r="H22" s="1"/>
      <c r="I22" s="1"/>
      <c r="J22" s="58"/>
      <c r="K22" s="58"/>
      <c r="L22" s="58"/>
      <c r="M22" s="58"/>
      <c r="N22" s="58"/>
      <c r="O22" s="59">
        <f t="shared" si="0"/>
        <v>0</v>
      </c>
    </row>
    <row r="23" spans="1:15">
      <c r="A23" s="1" t="s">
        <v>183</v>
      </c>
      <c r="B23" s="1" t="s">
        <v>49</v>
      </c>
      <c r="C23" s="1" t="s">
        <v>88</v>
      </c>
      <c r="D23" s="1">
        <v>1</v>
      </c>
      <c r="E23" s="1">
        <v>1</v>
      </c>
      <c r="F23" s="65"/>
      <c r="G23" s="1"/>
      <c r="H23" s="1"/>
      <c r="I23" s="1"/>
      <c r="J23" s="58"/>
      <c r="K23" s="58"/>
      <c r="L23" s="58"/>
      <c r="M23" s="58"/>
      <c r="N23" s="58"/>
      <c r="O23" s="59">
        <f t="shared" si="0"/>
        <v>0</v>
      </c>
    </row>
    <row r="24" spans="1:15">
      <c r="A24" s="1" t="s">
        <v>183</v>
      </c>
      <c r="B24" s="1" t="s">
        <v>55</v>
      </c>
      <c r="C24" s="1" t="s">
        <v>91</v>
      </c>
      <c r="D24" s="1">
        <v>1</v>
      </c>
      <c r="E24" s="1"/>
      <c r="F24" s="65">
        <v>1</v>
      </c>
      <c r="G24" s="1"/>
      <c r="H24" s="1"/>
      <c r="I24" s="1"/>
      <c r="J24" s="58"/>
      <c r="K24" s="58"/>
      <c r="L24" s="58"/>
      <c r="M24" s="58"/>
      <c r="N24" s="58"/>
      <c r="O24" s="59">
        <f t="shared" si="0"/>
        <v>0</v>
      </c>
    </row>
    <row r="25" spans="1:15">
      <c r="A25" s="1" t="s">
        <v>183</v>
      </c>
      <c r="B25" s="1" t="s">
        <v>56</v>
      </c>
      <c r="C25" s="1" t="s">
        <v>88</v>
      </c>
      <c r="D25" s="1">
        <v>1</v>
      </c>
      <c r="E25" s="1"/>
      <c r="F25" s="65">
        <v>1</v>
      </c>
      <c r="G25" s="1"/>
      <c r="H25" s="1"/>
      <c r="I25" s="1"/>
      <c r="J25" s="58"/>
      <c r="K25" s="58"/>
      <c r="L25" s="58"/>
      <c r="M25" s="58"/>
      <c r="N25" s="58"/>
      <c r="O25" s="59">
        <f t="shared" si="0"/>
        <v>0</v>
      </c>
    </row>
    <row r="26" spans="1:15">
      <c r="A26" s="1" t="s">
        <v>185</v>
      </c>
      <c r="B26" s="1" t="s">
        <v>50</v>
      </c>
      <c r="C26" s="1" t="s">
        <v>92</v>
      </c>
      <c r="D26" s="1">
        <v>4</v>
      </c>
      <c r="E26" s="1">
        <v>1</v>
      </c>
      <c r="F26" s="65">
        <v>3</v>
      </c>
      <c r="G26" s="1"/>
      <c r="H26" s="1"/>
      <c r="I26" s="1"/>
      <c r="J26" s="58"/>
      <c r="K26" s="58"/>
      <c r="L26" s="58"/>
      <c r="M26" s="58"/>
      <c r="N26" s="58"/>
      <c r="O26" s="59">
        <f t="shared" si="0"/>
        <v>0</v>
      </c>
    </row>
    <row r="27" spans="1:15">
      <c r="A27" s="1" t="s">
        <v>186</v>
      </c>
      <c r="B27" s="1" t="s">
        <v>51</v>
      </c>
      <c r="C27" s="1" t="s">
        <v>95</v>
      </c>
      <c r="D27" s="1">
        <v>3</v>
      </c>
      <c r="E27" s="1">
        <v>1</v>
      </c>
      <c r="F27" s="65">
        <v>1</v>
      </c>
      <c r="G27" s="1">
        <v>1</v>
      </c>
      <c r="H27" s="1"/>
      <c r="I27" s="1"/>
      <c r="J27" s="58"/>
      <c r="K27" s="58"/>
      <c r="L27" s="58"/>
      <c r="M27" s="58"/>
      <c r="N27" s="58"/>
      <c r="O27" s="59">
        <f t="shared" si="0"/>
        <v>0</v>
      </c>
    </row>
    <row r="28" spans="1:15">
      <c r="A28" s="1" t="s">
        <v>187</v>
      </c>
      <c r="B28" s="1" t="s">
        <v>52</v>
      </c>
      <c r="C28" s="1" t="s">
        <v>96</v>
      </c>
      <c r="D28" s="1">
        <v>4</v>
      </c>
      <c r="E28" s="1">
        <v>3</v>
      </c>
      <c r="F28" s="65">
        <v>1</v>
      </c>
      <c r="G28" s="1"/>
      <c r="H28" s="1"/>
      <c r="I28" s="1"/>
      <c r="J28" s="58"/>
      <c r="K28" s="58"/>
      <c r="L28" s="58"/>
      <c r="M28" s="58"/>
      <c r="N28" s="58"/>
      <c r="O28" s="59">
        <f t="shared" si="0"/>
        <v>0</v>
      </c>
    </row>
    <row r="29" spans="1:15">
      <c r="A29" s="1" t="s">
        <v>189</v>
      </c>
      <c r="B29" s="1" t="s">
        <v>53</v>
      </c>
      <c r="C29" s="1" t="s">
        <v>99</v>
      </c>
      <c r="D29" s="1">
        <v>1</v>
      </c>
      <c r="E29" s="1">
        <v>1</v>
      </c>
      <c r="F29" s="65"/>
      <c r="G29" s="1"/>
      <c r="H29" s="1"/>
      <c r="I29" s="1"/>
      <c r="J29" s="58"/>
      <c r="K29" s="58"/>
      <c r="L29" s="58"/>
      <c r="M29" s="58"/>
      <c r="N29" s="58"/>
      <c r="O29" s="59">
        <f t="shared" si="0"/>
        <v>0</v>
      </c>
    </row>
    <row r="30" spans="1:15">
      <c r="A30" s="1" t="s">
        <v>219</v>
      </c>
      <c r="B30" s="1" t="s">
        <v>59</v>
      </c>
      <c r="C30" s="1" t="s">
        <v>100</v>
      </c>
      <c r="D30" s="1">
        <v>1</v>
      </c>
      <c r="E30" s="1"/>
      <c r="F30" s="65"/>
      <c r="G30" s="1"/>
      <c r="H30" s="1">
        <v>1</v>
      </c>
      <c r="I30" s="1"/>
      <c r="J30" s="58"/>
      <c r="K30" s="58"/>
      <c r="L30" s="58"/>
      <c r="M30" s="58"/>
      <c r="N30" s="58"/>
      <c r="O30" s="59">
        <f t="shared" si="0"/>
        <v>0</v>
      </c>
    </row>
    <row r="31" spans="1:15">
      <c r="A31" s="83" t="s">
        <v>168</v>
      </c>
      <c r="B31" s="83"/>
      <c r="C31" s="83"/>
      <c r="D31" s="64">
        <v>125</v>
      </c>
      <c r="E31" s="64">
        <v>99</v>
      </c>
      <c r="F31" s="74">
        <v>21</v>
      </c>
      <c r="G31" s="64">
        <v>1</v>
      </c>
      <c r="H31" s="64">
        <v>2</v>
      </c>
      <c r="I31" s="64">
        <v>2</v>
      </c>
      <c r="J31" s="72"/>
      <c r="K31" s="72"/>
      <c r="L31" s="72"/>
      <c r="M31" s="72"/>
      <c r="N31" s="72"/>
      <c r="O31" s="73">
        <f>+SUM(O4:O30)</f>
        <v>0</v>
      </c>
    </row>
  </sheetData>
  <mergeCells count="3">
    <mergeCell ref="E2:I2"/>
    <mergeCell ref="J2:N2"/>
    <mergeCell ref="A31:C31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topLeftCell="A7" workbookViewId="0">
      <selection activeCell="C3" sqref="C3:C4"/>
    </sheetView>
  </sheetViews>
  <sheetFormatPr defaultRowHeight="15"/>
  <cols>
    <col min="1" max="1" width="27.5703125" customWidth="1"/>
    <col min="2" max="2" width="15.85546875" customWidth="1"/>
    <col min="3" max="3" width="15.42578125" customWidth="1"/>
    <col min="4" max="4" width="12.85546875" bestFit="1" customWidth="1"/>
  </cols>
  <sheetData>
    <row r="1" spans="1:4">
      <c r="A1" s="51" t="s">
        <v>221</v>
      </c>
    </row>
    <row r="2" spans="1:4" ht="30">
      <c r="A2" s="49" t="s">
        <v>192</v>
      </c>
      <c r="B2" s="66" t="s">
        <v>222</v>
      </c>
      <c r="C2" s="66" t="s">
        <v>223</v>
      </c>
      <c r="D2" s="66" t="s">
        <v>143</v>
      </c>
    </row>
    <row r="3" spans="1:4">
      <c r="A3" s="1" t="s">
        <v>224</v>
      </c>
      <c r="B3" s="67">
        <v>34</v>
      </c>
      <c r="C3" s="58"/>
      <c r="D3" s="68">
        <f>+B3*C3</f>
        <v>0</v>
      </c>
    </row>
    <row r="4" spans="1:4">
      <c r="A4" s="1" t="s">
        <v>225</v>
      </c>
      <c r="B4" s="67">
        <v>1</v>
      </c>
      <c r="C4" s="58"/>
      <c r="D4" s="68">
        <f>+B4*C4</f>
        <v>0</v>
      </c>
    </row>
    <row r="5" spans="1:4">
      <c r="A5" s="69" t="s">
        <v>168</v>
      </c>
      <c r="B5" s="60"/>
      <c r="C5" s="47"/>
      <c r="D5" s="70">
        <f>+SUM(D3:D4)</f>
        <v>0</v>
      </c>
    </row>
    <row r="6" spans="1:4">
      <c r="B6" s="38"/>
      <c r="C6" s="38"/>
      <c r="D6" s="52"/>
    </row>
    <row r="7" spans="1:4">
      <c r="A7" s="62" t="s">
        <v>155</v>
      </c>
      <c r="B7" s="38"/>
      <c r="C7" s="38"/>
      <c r="D7" s="52"/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>
      <selection activeCell="B11" sqref="B11"/>
    </sheetView>
  </sheetViews>
  <sheetFormatPr defaultRowHeight="15"/>
  <cols>
    <col min="1" max="1" width="60.28515625" bestFit="1" customWidth="1"/>
    <col min="2" max="2" width="18.42578125" style="38" customWidth="1"/>
    <col min="3" max="4" width="13.85546875" style="38" customWidth="1"/>
  </cols>
  <sheetData>
    <row r="1" spans="1:2" customFormat="1">
      <c r="A1" s="51" t="s">
        <v>226</v>
      </c>
      <c r="B1" s="38"/>
    </row>
    <row r="3" spans="1:2" customFormat="1">
      <c r="A3" s="75" t="s">
        <v>227</v>
      </c>
      <c r="B3" s="60" t="s">
        <v>228</v>
      </c>
    </row>
    <row r="4" spans="1:2" customFormat="1">
      <c r="A4" s="1" t="s">
        <v>229</v>
      </c>
      <c r="B4" s="46">
        <f>+'VDZ+Dopravni_zarizeni'!D7</f>
        <v>0</v>
      </c>
    </row>
    <row r="5" spans="1:2" customFormat="1">
      <c r="A5" s="1" t="s">
        <v>230</v>
      </c>
      <c r="B5" s="46">
        <f>+'VDZ+Dopravni_zarizeni'!D10</f>
        <v>0</v>
      </c>
    </row>
    <row r="6" spans="1:2" customFormat="1">
      <c r="A6" s="1" t="s">
        <v>231</v>
      </c>
      <c r="B6" s="46">
        <f>+'VDZ+Dopravni_zarizeni'!D13</f>
        <v>0</v>
      </c>
    </row>
    <row r="7" spans="1:2" customFormat="1">
      <c r="A7" s="1" t="s">
        <v>232</v>
      </c>
      <c r="B7" s="46">
        <f>+Nové_SDZ!N36</f>
        <v>0</v>
      </c>
    </row>
    <row r="8" spans="1:2" customFormat="1">
      <c r="A8" s="1" t="s">
        <v>233</v>
      </c>
      <c r="B8" s="46">
        <f>+Nové_sloupky!E7</f>
        <v>0</v>
      </c>
    </row>
    <row r="9" spans="1:2" customFormat="1">
      <c r="A9" s="1" t="s">
        <v>234</v>
      </c>
      <c r="B9" s="46">
        <f>+'Rušené_SDZ '!O31</f>
        <v>0</v>
      </c>
    </row>
    <row r="10" spans="1:2" customFormat="1">
      <c r="A10" s="1" t="s">
        <v>235</v>
      </c>
      <c r="B10" s="46">
        <f>+Rušené_sloupky!D5</f>
        <v>0</v>
      </c>
    </row>
    <row r="11" spans="1:2" customFormat="1">
      <c r="A11" s="1" t="s">
        <v>236</v>
      </c>
      <c r="B11" s="71"/>
    </row>
    <row r="12" spans="1:2" customFormat="1">
      <c r="A12" s="75" t="s">
        <v>19</v>
      </c>
      <c r="B12" s="47">
        <f>SUM(B4:B11)</f>
        <v>0</v>
      </c>
    </row>
    <row r="14" spans="1:2" customFormat="1">
      <c r="A14" s="62" t="s">
        <v>155</v>
      </c>
      <c r="B14" s="38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Výkaz Výměr</vt:lpstr>
      <vt:lpstr>VDZ+Dopravni_zarizeni</vt:lpstr>
      <vt:lpstr>Nové_SDZ</vt:lpstr>
      <vt:lpstr>Nové_sloupky</vt:lpstr>
      <vt:lpstr>Rušené_SDZ </vt:lpstr>
      <vt:lpstr>Rušené_sloupky</vt:lpstr>
      <vt:lpstr>Souhrn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Zítek</dc:creator>
  <cp:lastModifiedBy>Uzivatel</cp:lastModifiedBy>
  <dcterms:created xsi:type="dcterms:W3CDTF">2017-01-03T13:40:15Z</dcterms:created>
  <dcterms:modified xsi:type="dcterms:W3CDTF">2017-05-15T13:58:50Z</dcterms:modified>
</cp:coreProperties>
</file>