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5840" activeTab="0"/>
  </bookViews>
  <sheets>
    <sheet name="DNS-1_Objekt-A_1.PP-Výkaz výměr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<sst xmlns="http://schemas.openxmlformats.org/spreadsheetml/2006/main" count="237" uniqueCount="53">
  <si>
    <t>ks</t>
  </si>
  <si>
    <t>m2</t>
  </si>
  <si>
    <t>Název a popis položky</t>
  </si>
  <si>
    <t>1.</t>
  </si>
  <si>
    <t>6.</t>
  </si>
  <si>
    <t>5.</t>
  </si>
  <si>
    <t>4.</t>
  </si>
  <si>
    <t>2.</t>
  </si>
  <si>
    <t>3.</t>
  </si>
  <si>
    <t>7.</t>
  </si>
  <si>
    <t>8.</t>
  </si>
  <si>
    <t>9.</t>
  </si>
  <si>
    <t>10.</t>
  </si>
  <si>
    <t>11.</t>
  </si>
  <si>
    <t>12.</t>
  </si>
  <si>
    <t>Poř. č. položky</t>
  </si>
  <si>
    <t>MJ</t>
  </si>
  <si>
    <t>Počet MJ</t>
  </si>
  <si>
    <t xml:space="preserve">Zadavatel: 
Nemocnice Nymburk s.r.o.
Sídlo:   Boleslavská třída 425/9, 288 02 Nymburk
IČ / DIČ:   28762886 / CZ28762886
</t>
  </si>
  <si>
    <t>kpl</t>
  </si>
  <si>
    <t>Stěny výmalba (úprava podkladu, broušení, penetrace)</t>
  </si>
  <si>
    <t>Strop (oprava omítky, malba, příp. stropní podhled)</t>
  </si>
  <si>
    <t>Dveřní otvory (zárubně, křídla, prahy resp. prahové lišty)</t>
  </si>
  <si>
    <t>ZTI (úprava resp. nové rozvody - voda, kanalizace, plyn)</t>
  </si>
  <si>
    <t>ZTI (zařizovací předměty - umyvadla, pisoáry, WC mísy, výlevky atd.)</t>
  </si>
  <si>
    <t>Vytápění (úpravy - rozvody, otopná tělesa atd.)</t>
  </si>
  <si>
    <t>MÍSTNOST A-019 ÚKLIDOVÁ MÍSTNOST</t>
  </si>
  <si>
    <t>MÍSTNOST A-020 ÚKLIDOVÁ MÍSTNOST</t>
  </si>
  <si>
    <t>MÍSTNOST A-018 SKLAD INFUZNÍCH ROZTOKŮ</t>
  </si>
  <si>
    <t>MÍSTNOST A-015 ÚKLIDOVÁ MÍSTNOST</t>
  </si>
  <si>
    <t>Ostatní (Přípravné, pomocné a kompletační práce např. zakrývání, přesun hmot, úklid atd.)</t>
  </si>
  <si>
    <t>MÍSTNOST A-016 WC GASTROSKOPIE</t>
  </si>
  <si>
    <t xml:space="preserve">MÍSTNOST A-017 WC GYNEKOLOGICKÁ AMBULANCE </t>
  </si>
  <si>
    <t>MÍSTNOST A-032 WC REHABILITACE</t>
  </si>
  <si>
    <t>Ostatní:obroušení radiátoru (odstranění starého nátěru), nátěr radiátoru.</t>
  </si>
  <si>
    <t>Ostatní:obroušení radiátoru (odstranění starého nátěru), nátěr radiátoru.+ demontáž stávající příčky propojení s A-020</t>
  </si>
  <si>
    <t>Ostatní: DMT radiátoru</t>
  </si>
  <si>
    <t>Výše 21 % DPH v Kč</t>
  </si>
  <si>
    <t xml:space="preserve">Vypracoval: </t>
  </si>
  <si>
    <t>dne:</t>
  </si>
  <si>
    <t>tel:</t>
  </si>
  <si>
    <t>e-mail:</t>
  </si>
  <si>
    <t>Cena za MJ v Kč bez DPH</t>
  </si>
  <si>
    <t>Cena celkem v Kč bez DPH</t>
  </si>
  <si>
    <r>
      <rPr>
        <sz val="10"/>
        <color theme="1"/>
        <rFont val="Calibri"/>
        <family val="2"/>
        <scheme val="minor"/>
      </rPr>
      <t>Název veřejné zakázky:</t>
    </r>
    <r>
      <rPr>
        <b/>
        <sz val="10"/>
        <color theme="1"/>
        <rFont val="Calibri"/>
        <family val="2"/>
        <scheme val="minor"/>
      </rPr>
      <t xml:space="preserve">        DNS03-06 Modernizace suterénu pavilonu A Nemocnice Nymburk s.r.o.</t>
    </r>
  </si>
  <si>
    <t>Celková nabídková cena bez DPH v Kč</t>
  </si>
  <si>
    <t>Celková nabídková cena včetně DPH v Kč</t>
  </si>
  <si>
    <t>Podlaha (podkladní vrstva, nášlapná vrstva, sokly, soklové lišty)</t>
  </si>
  <si>
    <t>Stěny omítky (úprava podkladu, penetrace, povrchová vrstva)</t>
  </si>
  <si>
    <t>Stěny keramické obklady (druh, rozsah, výška, lištování)</t>
  </si>
  <si>
    <t>Elektroinstalace (úpravy resp. nové el. rozvody, zásuvky, napájení, osvětlovací tělesa atd.)</t>
  </si>
  <si>
    <t>Příloha č. 3 ZD
Interní číslo: DNS03-VZ06/2021</t>
  </si>
  <si>
    <r>
      <rPr>
        <b/>
        <u val="single"/>
        <sz val="14"/>
        <color theme="1"/>
        <rFont val="Calibri"/>
        <family val="2"/>
        <scheme val="minor"/>
      </rPr>
      <t>POLOŽKOVÝ ROZPOČET - VÝKAZ VÝMĚR</t>
    </r>
    <r>
      <rPr>
        <b/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</si>
</sst>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5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3" xfId="20" applyNumberFormat="1" applyFont="1" applyBorder="1" applyAlignment="1">
      <alignment horizontal="center" vertical="center"/>
      <protection/>
    </xf>
    <xf numFmtId="1" fontId="7" fillId="0" borderId="3" xfId="0" applyNumberFormat="1" applyFont="1" applyBorder="1" applyAlignment="1">
      <alignment horizontal="center" vertical="center"/>
    </xf>
    <xf numFmtId="1" fontId="7" fillId="0" borderId="3" xfId="20" applyNumberFormat="1" applyFont="1" applyBorder="1" applyAlignment="1">
      <alignment horizontal="center" vertical="center"/>
      <protection/>
    </xf>
    <xf numFmtId="0" fontId="5" fillId="0" borderId="0" xfId="0" applyFont="1"/>
    <xf numFmtId="0" fontId="8" fillId="0" borderId="4" xfId="0" applyFont="1" applyFill="1" applyBorder="1" applyAlignment="1">
      <alignment horizontal="right"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/>
    <xf numFmtId="0" fontId="2" fillId="0" borderId="0" xfId="0" applyFont="1" applyAlignment="1">
      <alignment wrapText="1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165" fontId="5" fillId="0" borderId="0" xfId="0" applyNumberFormat="1" applyFont="1" applyAlignment="1">
      <alignment wrapText="1"/>
    </xf>
    <xf numFmtId="165" fontId="5" fillId="0" borderId="0" xfId="0" applyNumberFormat="1" applyFont="1"/>
    <xf numFmtId="0" fontId="12" fillId="4" borderId="15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5" fillId="0" borderId="17" xfId="0" applyFont="1" applyBorder="1"/>
    <xf numFmtId="0" fontId="13" fillId="0" borderId="0" xfId="0" applyFont="1" applyProtection="1"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 wrapText="1"/>
    </xf>
    <xf numFmtId="1" fontId="7" fillId="0" borderId="10" xfId="20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top"/>
    </xf>
    <xf numFmtId="165" fontId="8" fillId="0" borderId="22" xfId="0" applyNumberFormat="1" applyFont="1" applyFill="1" applyBorder="1" applyAlignment="1">
      <alignment horizontal="right" vertical="top" wrapText="1"/>
    </xf>
    <xf numFmtId="0" fontId="5" fillId="0" borderId="8" xfId="0" applyFont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right" vertical="center" wrapText="1"/>
    </xf>
    <xf numFmtId="4" fontId="6" fillId="5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4" fontId="6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165" fontId="2" fillId="0" borderId="0" xfId="0" applyNumberFormat="1" applyFont="1" applyAlignment="1" applyProtection="1">
      <alignment wrapText="1"/>
      <protection locked="0"/>
    </xf>
    <xf numFmtId="165" fontId="2" fillId="0" borderId="0" xfId="0" applyNumberFormat="1" applyFont="1" applyProtection="1">
      <protection locked="0"/>
    </xf>
    <xf numFmtId="4" fontId="2" fillId="0" borderId="0" xfId="0" applyNumberFormat="1" applyFont="1"/>
    <xf numFmtId="164" fontId="2" fillId="0" borderId="0" xfId="0" applyNumberFormat="1" applyFont="1" applyAlignment="1">
      <alignment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165" fontId="5" fillId="0" borderId="17" xfId="0" applyNumberFormat="1" applyFont="1" applyBorder="1" applyAlignment="1">
      <alignment horizontal="right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left"/>
    </xf>
    <xf numFmtId="0" fontId="11" fillId="4" borderId="29" xfId="0" applyFont="1" applyFill="1" applyBorder="1" applyAlignment="1">
      <alignment horizontal="left"/>
    </xf>
    <xf numFmtId="4" fontId="11" fillId="4" borderId="16" xfId="0" applyNumberFormat="1" applyFont="1" applyFill="1" applyBorder="1" applyAlignment="1">
      <alignment horizontal="right"/>
    </xf>
    <xf numFmtId="4" fontId="11" fillId="4" borderId="30" xfId="0" applyNumberFormat="1" applyFont="1" applyFill="1" applyBorder="1" applyAlignment="1">
      <alignment horizontal="right"/>
    </xf>
    <xf numFmtId="0" fontId="11" fillId="4" borderId="27" xfId="0" applyFont="1" applyFill="1" applyBorder="1" applyAlignment="1">
      <alignment horizontal="left"/>
    </xf>
    <xf numFmtId="0" fontId="11" fillId="4" borderId="31" xfId="0" applyFont="1" applyFill="1" applyBorder="1" applyAlignment="1">
      <alignment horizontal="left"/>
    </xf>
    <xf numFmtId="4" fontId="11" fillId="4" borderId="15" xfId="0" applyNumberFormat="1" applyFont="1" applyFill="1" applyBorder="1" applyAlignment="1">
      <alignment horizontal="right"/>
    </xf>
    <xf numFmtId="4" fontId="11" fillId="4" borderId="32" xfId="0" applyNumberFormat="1" applyFont="1" applyFill="1" applyBorder="1" applyAlignment="1">
      <alignment horizontal="right"/>
    </xf>
    <xf numFmtId="0" fontId="11" fillId="4" borderId="8" xfId="0" applyFont="1" applyFill="1" applyBorder="1"/>
    <xf numFmtId="0" fontId="11" fillId="4" borderId="33" xfId="0" applyFont="1" applyFill="1" applyBorder="1"/>
    <xf numFmtId="4" fontId="11" fillId="4" borderId="9" xfId="0" applyNumberFormat="1" applyFont="1" applyFill="1" applyBorder="1" applyAlignment="1">
      <alignment horizontal="right"/>
    </xf>
    <xf numFmtId="4" fontId="11" fillId="4" borderId="20" xfId="0" applyNumberFormat="1" applyFont="1" applyFill="1" applyBorder="1" applyAlignment="1">
      <alignment horizontal="right"/>
    </xf>
    <xf numFmtId="0" fontId="14" fillId="0" borderId="2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8000860214233"/>
  </sheetPr>
  <dimension ref="A1:I101"/>
  <sheetViews>
    <sheetView showGridLines="0" tabSelected="1" zoomScale="112" zoomScaleNormal="112" workbookViewId="0" topLeftCell="A82">
      <selection activeCell="A3" sqref="A3:F3"/>
    </sheetView>
  </sheetViews>
  <sheetFormatPr defaultColWidth="18.140625" defaultRowHeight="15"/>
  <cols>
    <col min="1" max="1" width="6.7109375" style="1" customWidth="1"/>
    <col min="2" max="2" width="78.421875" style="1" customWidth="1"/>
    <col min="3" max="3" width="12.8515625" style="1" customWidth="1"/>
    <col min="4" max="4" width="10.7109375" style="1" customWidth="1"/>
    <col min="5" max="5" width="12.7109375" style="28" customWidth="1"/>
    <col min="6" max="6" width="18.28125" style="29" customWidth="1"/>
    <col min="7" max="7" width="18.140625" style="19" customWidth="1"/>
    <col min="8" max="16384" width="18.140625" style="1" customWidth="1"/>
  </cols>
  <sheetData>
    <row r="1" spans="1:6" ht="57.75" customHeight="1" thickBot="1">
      <c r="A1" s="84" t="s">
        <v>18</v>
      </c>
      <c r="B1" s="84"/>
      <c r="C1" s="50"/>
      <c r="D1" s="50"/>
      <c r="E1" s="85" t="s">
        <v>51</v>
      </c>
      <c r="F1" s="85"/>
    </row>
    <row r="2" spans="1:6" ht="26.25" customHeight="1" thickBot="1">
      <c r="A2" s="86" t="s">
        <v>44</v>
      </c>
      <c r="B2" s="87"/>
      <c r="C2" s="87"/>
      <c r="D2" s="87"/>
      <c r="E2" s="87"/>
      <c r="F2" s="88"/>
    </row>
    <row r="3" spans="1:6" ht="39" customHeight="1" thickBot="1">
      <c r="A3" s="104" t="s">
        <v>52</v>
      </c>
      <c r="B3" s="104"/>
      <c r="C3" s="104"/>
      <c r="D3" s="104"/>
      <c r="E3" s="104"/>
      <c r="F3" s="104"/>
    </row>
    <row r="4" spans="1:6" ht="39" thickBot="1">
      <c r="A4" s="38" t="s">
        <v>15</v>
      </c>
      <c r="B4" s="2" t="s">
        <v>2</v>
      </c>
      <c r="C4" s="3" t="s">
        <v>16</v>
      </c>
      <c r="D4" s="3" t="s">
        <v>17</v>
      </c>
      <c r="E4" s="21" t="s">
        <v>42</v>
      </c>
      <c r="F4" s="22" t="s">
        <v>43</v>
      </c>
    </row>
    <row r="5" spans="1:8" ht="15">
      <c r="A5" s="89" t="s">
        <v>31</v>
      </c>
      <c r="B5" s="90"/>
      <c r="C5" s="10"/>
      <c r="D5" s="10"/>
      <c r="E5" s="23"/>
      <c r="F5" s="24"/>
      <c r="H5" s="80"/>
    </row>
    <row r="6" spans="1:9" ht="15">
      <c r="A6" s="42" t="s">
        <v>3</v>
      </c>
      <c r="B6" s="39" t="s">
        <v>47</v>
      </c>
      <c r="C6" s="4" t="s">
        <v>1</v>
      </c>
      <c r="D6" s="11">
        <v>4.113</v>
      </c>
      <c r="E6" s="69"/>
      <c r="F6" s="55">
        <f>D6*E6</f>
        <v>0</v>
      </c>
      <c r="G6" s="34"/>
      <c r="H6" s="81"/>
      <c r="I6" s="30"/>
    </row>
    <row r="7" spans="1:6" ht="15">
      <c r="A7" s="42" t="s">
        <v>7</v>
      </c>
      <c r="B7" s="39" t="s">
        <v>48</v>
      </c>
      <c r="C7" s="4" t="s">
        <v>1</v>
      </c>
      <c r="D7" s="12">
        <f>24.273</f>
        <v>24.273</v>
      </c>
      <c r="E7" s="70"/>
      <c r="F7" s="55">
        <f aca="true" t="shared" si="0" ref="F7:F15">D7*E7</f>
        <v>0</v>
      </c>
    </row>
    <row r="8" spans="1:6" ht="15">
      <c r="A8" s="42" t="s">
        <v>8</v>
      </c>
      <c r="B8" s="40" t="s">
        <v>49</v>
      </c>
      <c r="C8" s="31" t="s">
        <v>1</v>
      </c>
      <c r="D8" s="12">
        <v>23.87</v>
      </c>
      <c r="E8" s="70"/>
      <c r="F8" s="55">
        <f t="shared" si="0"/>
        <v>0</v>
      </c>
    </row>
    <row r="9" spans="1:6" ht="15">
      <c r="A9" s="42" t="s">
        <v>6</v>
      </c>
      <c r="B9" s="39" t="s">
        <v>20</v>
      </c>
      <c r="C9" s="4" t="s">
        <v>1</v>
      </c>
      <c r="D9" s="12">
        <v>0.395</v>
      </c>
      <c r="E9" s="70"/>
      <c r="F9" s="55">
        <f t="shared" si="0"/>
        <v>0</v>
      </c>
    </row>
    <row r="10" spans="1:6" ht="15">
      <c r="A10" s="42" t="s">
        <v>5</v>
      </c>
      <c r="B10" s="39" t="s">
        <v>21</v>
      </c>
      <c r="C10" s="4" t="s">
        <v>1</v>
      </c>
      <c r="D10" s="12">
        <v>4.113</v>
      </c>
      <c r="E10" s="70"/>
      <c r="F10" s="55">
        <f t="shared" si="0"/>
        <v>0</v>
      </c>
    </row>
    <row r="11" spans="1:6" ht="15">
      <c r="A11" s="42" t="s">
        <v>4</v>
      </c>
      <c r="B11" s="39" t="s">
        <v>22</v>
      </c>
      <c r="C11" s="4" t="s">
        <v>0</v>
      </c>
      <c r="D11" s="12">
        <v>2</v>
      </c>
      <c r="E11" s="70"/>
      <c r="F11" s="55">
        <f t="shared" si="0"/>
        <v>0</v>
      </c>
    </row>
    <row r="12" spans="1:6" ht="15">
      <c r="A12" s="42" t="s">
        <v>9</v>
      </c>
      <c r="B12" s="39" t="s">
        <v>23</v>
      </c>
      <c r="C12" s="4" t="s">
        <v>19</v>
      </c>
      <c r="D12" s="12">
        <v>1</v>
      </c>
      <c r="E12" s="70"/>
      <c r="F12" s="55">
        <f t="shared" si="0"/>
        <v>0</v>
      </c>
    </row>
    <row r="13" spans="1:6" ht="15">
      <c r="A13" s="42" t="s">
        <v>10</v>
      </c>
      <c r="B13" s="39" t="s">
        <v>24</v>
      </c>
      <c r="C13" s="32" t="s">
        <v>0</v>
      </c>
      <c r="D13" s="33">
        <v>1</v>
      </c>
      <c r="E13" s="71"/>
      <c r="F13" s="55">
        <f t="shared" si="0"/>
        <v>0</v>
      </c>
    </row>
    <row r="14" spans="1:6" ht="15">
      <c r="A14" s="42" t="s">
        <v>11</v>
      </c>
      <c r="B14" s="39" t="s">
        <v>50</v>
      </c>
      <c r="C14" s="4" t="s">
        <v>19</v>
      </c>
      <c r="D14" s="12">
        <v>1</v>
      </c>
      <c r="E14" s="70"/>
      <c r="F14" s="55">
        <f t="shared" si="0"/>
        <v>0</v>
      </c>
    </row>
    <row r="15" spans="1:6" ht="15">
      <c r="A15" s="42" t="s">
        <v>12</v>
      </c>
      <c r="B15" s="39" t="s">
        <v>30</v>
      </c>
      <c r="C15" s="4" t="s">
        <v>19</v>
      </c>
      <c r="D15" s="12">
        <v>1</v>
      </c>
      <c r="E15" s="70"/>
      <c r="F15" s="55">
        <f t="shared" si="0"/>
        <v>0</v>
      </c>
    </row>
    <row r="16" spans="1:6" ht="15">
      <c r="A16" s="65"/>
      <c r="B16" s="20"/>
      <c r="C16" s="9"/>
      <c r="D16" s="9"/>
      <c r="E16" s="72"/>
      <c r="F16" s="66"/>
    </row>
    <row r="17" spans="1:6" ht="15">
      <c r="A17" s="82" t="s">
        <v>32</v>
      </c>
      <c r="B17" s="83"/>
      <c r="C17" s="10"/>
      <c r="D17" s="10"/>
      <c r="E17" s="73"/>
      <c r="F17" s="24"/>
    </row>
    <row r="18" spans="1:6" ht="15">
      <c r="A18" s="42" t="s">
        <v>3</v>
      </c>
      <c r="B18" s="39" t="s">
        <v>47</v>
      </c>
      <c r="C18" s="4" t="s">
        <v>1</v>
      </c>
      <c r="D18" s="4">
        <v>4.323</v>
      </c>
      <c r="E18" s="69"/>
      <c r="F18" s="55">
        <f>D18*E18</f>
        <v>0</v>
      </c>
    </row>
    <row r="19" spans="1:6" ht="15">
      <c r="A19" s="42" t="s">
        <v>7</v>
      </c>
      <c r="B19" s="39" t="s">
        <v>48</v>
      </c>
      <c r="C19" s="4" t="s">
        <v>1</v>
      </c>
      <c r="D19" s="4">
        <f>36.885</f>
        <v>36.885</v>
      </c>
      <c r="E19" s="70"/>
      <c r="F19" s="55">
        <f aca="true" t="shared" si="1" ref="F19:F82">D19*E19</f>
        <v>0</v>
      </c>
    </row>
    <row r="20" spans="1:6" ht="15">
      <c r="A20" s="42" t="s">
        <v>8</v>
      </c>
      <c r="B20" s="39" t="s">
        <v>49</v>
      </c>
      <c r="C20" s="4" t="s">
        <v>1</v>
      </c>
      <c r="D20" s="12">
        <v>21.103</v>
      </c>
      <c r="E20" s="70"/>
      <c r="F20" s="55">
        <f t="shared" si="1"/>
        <v>0</v>
      </c>
    </row>
    <row r="21" spans="1:6" ht="15">
      <c r="A21" s="42" t="s">
        <v>6</v>
      </c>
      <c r="B21" s="39" t="s">
        <v>20</v>
      </c>
      <c r="C21" s="4" t="s">
        <v>1</v>
      </c>
      <c r="D21" s="4">
        <v>15.782</v>
      </c>
      <c r="E21" s="70"/>
      <c r="F21" s="55">
        <f t="shared" si="1"/>
        <v>0</v>
      </c>
    </row>
    <row r="22" spans="1:6" ht="15">
      <c r="A22" s="42" t="s">
        <v>5</v>
      </c>
      <c r="B22" s="39" t="s">
        <v>21</v>
      </c>
      <c r="C22" s="4" t="s">
        <v>1</v>
      </c>
      <c r="D22" s="4">
        <v>4.323</v>
      </c>
      <c r="E22" s="70"/>
      <c r="F22" s="55">
        <f t="shared" si="1"/>
        <v>0</v>
      </c>
    </row>
    <row r="23" spans="1:6" ht="15">
      <c r="A23" s="42" t="s">
        <v>4</v>
      </c>
      <c r="B23" s="39" t="s">
        <v>22</v>
      </c>
      <c r="C23" s="4" t="s">
        <v>0</v>
      </c>
      <c r="D23" s="4">
        <v>2</v>
      </c>
      <c r="E23" s="70"/>
      <c r="F23" s="55">
        <f t="shared" si="1"/>
        <v>0</v>
      </c>
    </row>
    <row r="24" spans="1:6" ht="15">
      <c r="A24" s="42" t="s">
        <v>9</v>
      </c>
      <c r="B24" s="39" t="s">
        <v>23</v>
      </c>
      <c r="C24" s="4" t="s">
        <v>19</v>
      </c>
      <c r="D24" s="4">
        <v>1</v>
      </c>
      <c r="E24" s="70"/>
      <c r="F24" s="55">
        <f t="shared" si="1"/>
        <v>0</v>
      </c>
    </row>
    <row r="25" spans="1:6" ht="15">
      <c r="A25" s="42" t="s">
        <v>10</v>
      </c>
      <c r="B25" s="39" t="s">
        <v>24</v>
      </c>
      <c r="C25" s="32" t="s">
        <v>0</v>
      </c>
      <c r="D25" s="32">
        <v>2</v>
      </c>
      <c r="E25" s="71"/>
      <c r="F25" s="55">
        <f t="shared" si="1"/>
        <v>0</v>
      </c>
    </row>
    <row r="26" spans="1:6" ht="15">
      <c r="A26" s="42" t="s">
        <v>11</v>
      </c>
      <c r="B26" s="39" t="s">
        <v>25</v>
      </c>
      <c r="C26" s="4" t="s">
        <v>19</v>
      </c>
      <c r="D26" s="4">
        <v>1</v>
      </c>
      <c r="E26" s="70"/>
      <c r="F26" s="55">
        <f t="shared" si="1"/>
        <v>0</v>
      </c>
    </row>
    <row r="27" spans="1:6" ht="15">
      <c r="A27" s="42" t="s">
        <v>12</v>
      </c>
      <c r="B27" s="39" t="s">
        <v>50</v>
      </c>
      <c r="C27" s="4" t="s">
        <v>19</v>
      </c>
      <c r="D27" s="4">
        <v>1</v>
      </c>
      <c r="E27" s="70"/>
      <c r="F27" s="55">
        <f t="shared" si="1"/>
        <v>0</v>
      </c>
    </row>
    <row r="28" spans="1:6" ht="15">
      <c r="A28" s="42" t="s">
        <v>13</v>
      </c>
      <c r="B28" s="41" t="s">
        <v>34</v>
      </c>
      <c r="C28" s="4" t="s">
        <v>19</v>
      </c>
      <c r="D28" s="4">
        <v>1</v>
      </c>
      <c r="E28" s="70"/>
      <c r="F28" s="55">
        <f t="shared" si="1"/>
        <v>0</v>
      </c>
    </row>
    <row r="29" spans="1:6" ht="15">
      <c r="A29" s="42" t="s">
        <v>14</v>
      </c>
      <c r="B29" s="39" t="s">
        <v>30</v>
      </c>
      <c r="C29" s="4" t="s">
        <v>19</v>
      </c>
      <c r="D29" s="4">
        <v>1</v>
      </c>
      <c r="E29" s="70"/>
      <c r="F29" s="55">
        <f t="shared" si="1"/>
        <v>0</v>
      </c>
    </row>
    <row r="30" spans="1:6" ht="15">
      <c r="A30" s="65"/>
      <c r="B30" s="20"/>
      <c r="C30" s="9"/>
      <c r="D30" s="9"/>
      <c r="E30" s="74"/>
      <c r="F30" s="55"/>
    </row>
    <row r="31" spans="1:6" ht="15" customHeight="1">
      <c r="A31" s="82" t="s">
        <v>33</v>
      </c>
      <c r="B31" s="83"/>
      <c r="C31" s="54"/>
      <c r="D31" s="54"/>
      <c r="E31" s="75"/>
      <c r="F31" s="56"/>
    </row>
    <row r="32" spans="1:6" ht="15">
      <c r="A32" s="42" t="s">
        <v>3</v>
      </c>
      <c r="B32" s="39" t="s">
        <v>47</v>
      </c>
      <c r="C32" s="4" t="s">
        <v>1</v>
      </c>
      <c r="D32" s="4">
        <v>1.834</v>
      </c>
      <c r="E32" s="69"/>
      <c r="F32" s="55">
        <f t="shared" si="1"/>
        <v>0</v>
      </c>
    </row>
    <row r="33" spans="1:6" ht="15">
      <c r="A33" s="42" t="s">
        <v>7</v>
      </c>
      <c r="B33" s="39" t="s">
        <v>48</v>
      </c>
      <c r="C33" s="4" t="s">
        <v>1</v>
      </c>
      <c r="D33" s="13">
        <v>13.2</v>
      </c>
      <c r="E33" s="70"/>
      <c r="F33" s="55">
        <f t="shared" si="1"/>
        <v>0</v>
      </c>
    </row>
    <row r="34" spans="1:6" ht="15">
      <c r="A34" s="42" t="s">
        <v>8</v>
      </c>
      <c r="B34" s="39" t="s">
        <v>49</v>
      </c>
      <c r="C34" s="4" t="s">
        <v>1</v>
      </c>
      <c r="D34" s="12">
        <v>10.896</v>
      </c>
      <c r="E34" s="70"/>
      <c r="F34" s="55">
        <f t="shared" si="1"/>
        <v>0</v>
      </c>
    </row>
    <row r="35" spans="1:6" ht="15">
      <c r="A35" s="42" t="s">
        <v>6</v>
      </c>
      <c r="B35" s="39" t="s">
        <v>20</v>
      </c>
      <c r="C35" s="4" t="s">
        <v>1</v>
      </c>
      <c r="D35" s="13">
        <v>2.304</v>
      </c>
      <c r="E35" s="70"/>
      <c r="F35" s="55">
        <f t="shared" si="1"/>
        <v>0</v>
      </c>
    </row>
    <row r="36" spans="1:6" ht="15">
      <c r="A36" s="42" t="s">
        <v>5</v>
      </c>
      <c r="B36" s="39" t="s">
        <v>21</v>
      </c>
      <c r="C36" s="4" t="s">
        <v>1</v>
      </c>
      <c r="D36" s="4">
        <v>1.834</v>
      </c>
      <c r="E36" s="70"/>
      <c r="F36" s="55">
        <f t="shared" si="1"/>
        <v>0</v>
      </c>
    </row>
    <row r="37" spans="1:6" ht="15">
      <c r="A37" s="42" t="s">
        <v>4</v>
      </c>
      <c r="B37" s="39" t="s">
        <v>22</v>
      </c>
      <c r="C37" s="4" t="s">
        <v>0</v>
      </c>
      <c r="D37" s="4">
        <v>1</v>
      </c>
      <c r="E37" s="70"/>
      <c r="F37" s="55">
        <f t="shared" si="1"/>
        <v>0</v>
      </c>
    </row>
    <row r="38" spans="1:6" ht="15">
      <c r="A38" s="42" t="s">
        <v>9</v>
      </c>
      <c r="B38" s="39" t="s">
        <v>23</v>
      </c>
      <c r="C38" s="4" t="s">
        <v>19</v>
      </c>
      <c r="D38" s="4">
        <v>1</v>
      </c>
      <c r="E38" s="70"/>
      <c r="F38" s="55">
        <f t="shared" si="1"/>
        <v>0</v>
      </c>
    </row>
    <row r="39" spans="1:6" ht="15">
      <c r="A39" s="42" t="s">
        <v>10</v>
      </c>
      <c r="B39" s="39" t="s">
        <v>24</v>
      </c>
      <c r="C39" s="32" t="s">
        <v>0</v>
      </c>
      <c r="D39" s="32">
        <v>1</v>
      </c>
      <c r="E39" s="71"/>
      <c r="F39" s="55">
        <f t="shared" si="1"/>
        <v>0</v>
      </c>
    </row>
    <row r="40" spans="1:6" ht="15">
      <c r="A40" s="42" t="s">
        <v>11</v>
      </c>
      <c r="B40" s="39" t="s">
        <v>50</v>
      </c>
      <c r="C40" s="4" t="s">
        <v>19</v>
      </c>
      <c r="D40" s="4">
        <v>1</v>
      </c>
      <c r="E40" s="70"/>
      <c r="F40" s="55">
        <f t="shared" si="1"/>
        <v>0</v>
      </c>
    </row>
    <row r="41" spans="1:6" ht="15">
      <c r="A41" s="42" t="s">
        <v>12</v>
      </c>
      <c r="B41" s="41" t="s">
        <v>34</v>
      </c>
      <c r="C41" s="4" t="s">
        <v>19</v>
      </c>
      <c r="D41" s="4">
        <v>1</v>
      </c>
      <c r="E41" s="70"/>
      <c r="F41" s="55">
        <f t="shared" si="1"/>
        <v>0</v>
      </c>
    </row>
    <row r="42" spans="1:6" ht="15">
      <c r="A42" s="42" t="s">
        <v>13</v>
      </c>
      <c r="B42" s="39" t="s">
        <v>30</v>
      </c>
      <c r="C42" s="4" t="s">
        <v>19</v>
      </c>
      <c r="D42" s="4">
        <v>1</v>
      </c>
      <c r="E42" s="70"/>
      <c r="F42" s="55">
        <f t="shared" si="1"/>
        <v>0</v>
      </c>
    </row>
    <row r="43" spans="1:6" ht="15">
      <c r="A43" s="35"/>
      <c r="B43" s="36"/>
      <c r="C43" s="36"/>
      <c r="D43" s="36"/>
      <c r="E43" s="36"/>
      <c r="F43" s="55"/>
    </row>
    <row r="44" spans="1:6" ht="15">
      <c r="A44" s="82" t="s">
        <v>26</v>
      </c>
      <c r="B44" s="83"/>
      <c r="C44" s="83"/>
      <c r="D44" s="83"/>
      <c r="E44" s="83"/>
      <c r="F44" s="91"/>
    </row>
    <row r="45" spans="1:6" ht="15">
      <c r="A45" s="42" t="s">
        <v>3</v>
      </c>
      <c r="B45" s="39" t="s">
        <v>47</v>
      </c>
      <c r="C45" s="4" t="s">
        <v>1</v>
      </c>
      <c r="D45" s="4">
        <v>6.572</v>
      </c>
      <c r="E45" s="69"/>
      <c r="F45" s="55">
        <f t="shared" si="1"/>
        <v>0</v>
      </c>
    </row>
    <row r="46" spans="1:6" ht="15">
      <c r="A46" s="42" t="s">
        <v>7</v>
      </c>
      <c r="B46" s="39" t="s">
        <v>48</v>
      </c>
      <c r="C46" s="4" t="s">
        <v>1</v>
      </c>
      <c r="D46" s="4">
        <f>33.649</f>
        <v>33.649</v>
      </c>
      <c r="E46" s="70"/>
      <c r="F46" s="55">
        <f t="shared" si="1"/>
        <v>0</v>
      </c>
    </row>
    <row r="47" spans="1:6" ht="15">
      <c r="A47" s="42" t="s">
        <v>8</v>
      </c>
      <c r="B47" s="39" t="s">
        <v>20</v>
      </c>
      <c r="C47" s="4" t="s">
        <v>1</v>
      </c>
      <c r="D47" s="4">
        <f>33.649</f>
        <v>33.649</v>
      </c>
      <c r="E47" s="70"/>
      <c r="F47" s="55">
        <f t="shared" si="1"/>
        <v>0</v>
      </c>
    </row>
    <row r="48" spans="1:6" ht="15">
      <c r="A48" s="42" t="s">
        <v>6</v>
      </c>
      <c r="B48" s="39" t="s">
        <v>21</v>
      </c>
      <c r="C48" s="4" t="s">
        <v>1</v>
      </c>
      <c r="D48" s="4">
        <v>6.572</v>
      </c>
      <c r="E48" s="70"/>
      <c r="F48" s="55">
        <f t="shared" si="1"/>
        <v>0</v>
      </c>
    </row>
    <row r="49" spans="1:6" ht="15">
      <c r="A49" s="42" t="s">
        <v>5</v>
      </c>
      <c r="B49" s="39" t="s">
        <v>22</v>
      </c>
      <c r="C49" s="4" t="s">
        <v>0</v>
      </c>
      <c r="D49" s="4">
        <v>1</v>
      </c>
      <c r="E49" s="70"/>
      <c r="F49" s="55">
        <f t="shared" si="1"/>
        <v>0</v>
      </c>
    </row>
    <row r="50" spans="1:6" ht="15">
      <c r="A50" s="42" t="s">
        <v>4</v>
      </c>
      <c r="B50" s="39" t="s">
        <v>23</v>
      </c>
      <c r="C50" s="4" t="s">
        <v>19</v>
      </c>
      <c r="D50" s="4">
        <v>1</v>
      </c>
      <c r="E50" s="70"/>
      <c r="F50" s="55">
        <f t="shared" si="1"/>
        <v>0</v>
      </c>
    </row>
    <row r="51" spans="1:6" ht="15">
      <c r="A51" s="42" t="s">
        <v>9</v>
      </c>
      <c r="B51" s="39" t="s">
        <v>25</v>
      </c>
      <c r="C51" s="4" t="s">
        <v>19</v>
      </c>
      <c r="D51" s="4">
        <v>1</v>
      </c>
      <c r="E51" s="70"/>
      <c r="F51" s="55">
        <f t="shared" si="1"/>
        <v>0</v>
      </c>
    </row>
    <row r="52" spans="1:6" ht="15">
      <c r="A52" s="42" t="s">
        <v>10</v>
      </c>
      <c r="B52" s="39" t="s">
        <v>50</v>
      </c>
      <c r="C52" s="4" t="s">
        <v>19</v>
      </c>
      <c r="D52" s="4">
        <v>1</v>
      </c>
      <c r="E52" s="70"/>
      <c r="F52" s="55">
        <f t="shared" si="1"/>
        <v>0</v>
      </c>
    </row>
    <row r="53" spans="1:6" ht="25.5">
      <c r="A53" s="42" t="s">
        <v>11</v>
      </c>
      <c r="B53" s="41" t="s">
        <v>35</v>
      </c>
      <c r="C53" s="4" t="s">
        <v>19</v>
      </c>
      <c r="D53" s="4">
        <v>1</v>
      </c>
      <c r="E53" s="70"/>
      <c r="F53" s="55">
        <f t="shared" si="1"/>
        <v>0</v>
      </c>
    </row>
    <row r="54" spans="1:6" ht="15">
      <c r="A54" s="42" t="s">
        <v>12</v>
      </c>
      <c r="B54" s="39" t="s">
        <v>30</v>
      </c>
      <c r="C54" s="4" t="s">
        <v>19</v>
      </c>
      <c r="D54" s="4">
        <v>1</v>
      </c>
      <c r="E54" s="70"/>
      <c r="F54" s="55">
        <f t="shared" si="1"/>
        <v>0</v>
      </c>
    </row>
    <row r="55" spans="1:6" ht="15">
      <c r="A55" s="65"/>
      <c r="B55" s="20"/>
      <c r="C55" s="9"/>
      <c r="D55" s="9"/>
      <c r="E55" s="25"/>
      <c r="F55" s="55"/>
    </row>
    <row r="56" spans="1:6" ht="15">
      <c r="A56" s="82" t="s">
        <v>27</v>
      </c>
      <c r="B56" s="83"/>
      <c r="C56" s="83"/>
      <c r="D56" s="83"/>
      <c r="E56" s="83"/>
      <c r="F56" s="91"/>
    </row>
    <row r="57" spans="1:6" ht="15">
      <c r="A57" s="42" t="s">
        <v>3</v>
      </c>
      <c r="B57" s="39" t="s">
        <v>47</v>
      </c>
      <c r="C57" s="4" t="s">
        <v>1</v>
      </c>
      <c r="D57" s="15">
        <f>2.703</f>
        <v>2.703</v>
      </c>
      <c r="E57" s="69"/>
      <c r="F57" s="55">
        <f t="shared" si="1"/>
        <v>0</v>
      </c>
    </row>
    <row r="58" spans="1:6" ht="15">
      <c r="A58" s="42" t="s">
        <v>7</v>
      </c>
      <c r="B58" s="39" t="s">
        <v>48</v>
      </c>
      <c r="C58" s="4" t="s">
        <v>1</v>
      </c>
      <c r="D58" s="15">
        <f>26.863</f>
        <v>26.863</v>
      </c>
      <c r="E58" s="70"/>
      <c r="F58" s="55">
        <f t="shared" si="1"/>
        <v>0</v>
      </c>
    </row>
    <row r="59" spans="1:6" ht="15">
      <c r="A59" s="42" t="s">
        <v>8</v>
      </c>
      <c r="B59" s="39" t="s">
        <v>20</v>
      </c>
      <c r="C59" s="4" t="s">
        <v>1</v>
      </c>
      <c r="D59" s="15">
        <f>26.863</f>
        <v>26.863</v>
      </c>
      <c r="E59" s="70"/>
      <c r="F59" s="55">
        <f t="shared" si="1"/>
        <v>0</v>
      </c>
    </row>
    <row r="60" spans="1:6" ht="15">
      <c r="A60" s="42" t="s">
        <v>6</v>
      </c>
      <c r="B60" s="39" t="s">
        <v>21</v>
      </c>
      <c r="C60" s="4" t="s">
        <v>1</v>
      </c>
      <c r="D60" s="15">
        <f>2.703</f>
        <v>2.703</v>
      </c>
      <c r="E60" s="70"/>
      <c r="F60" s="55">
        <f t="shared" si="1"/>
        <v>0</v>
      </c>
    </row>
    <row r="61" spans="1:6" ht="15">
      <c r="A61" s="42" t="s">
        <v>5</v>
      </c>
      <c r="B61" s="39" t="s">
        <v>22</v>
      </c>
      <c r="C61" s="4" t="s">
        <v>0</v>
      </c>
      <c r="D61" s="14">
        <v>2</v>
      </c>
      <c r="E61" s="70"/>
      <c r="F61" s="55">
        <f t="shared" si="1"/>
        <v>0</v>
      </c>
    </row>
    <row r="62" spans="1:6" ht="15">
      <c r="A62" s="42" t="s">
        <v>4</v>
      </c>
      <c r="B62" s="39" t="s">
        <v>23</v>
      </c>
      <c r="C62" s="4" t="s">
        <v>19</v>
      </c>
      <c r="D62" s="4">
        <v>1</v>
      </c>
      <c r="E62" s="70"/>
      <c r="F62" s="55">
        <f t="shared" si="1"/>
        <v>0</v>
      </c>
    </row>
    <row r="63" spans="1:6" ht="15">
      <c r="A63" s="42" t="s">
        <v>9</v>
      </c>
      <c r="B63" s="39" t="s">
        <v>25</v>
      </c>
      <c r="C63" s="4" t="s">
        <v>19</v>
      </c>
      <c r="D63" s="4">
        <v>1</v>
      </c>
      <c r="E63" s="70"/>
      <c r="F63" s="55">
        <f t="shared" si="1"/>
        <v>0</v>
      </c>
    </row>
    <row r="64" spans="1:6" ht="15">
      <c r="A64" s="42" t="s">
        <v>10</v>
      </c>
      <c r="B64" s="39" t="s">
        <v>50</v>
      </c>
      <c r="C64" s="4" t="s">
        <v>19</v>
      </c>
      <c r="D64" s="4">
        <v>1</v>
      </c>
      <c r="E64" s="70"/>
      <c r="F64" s="55">
        <f t="shared" si="1"/>
        <v>0</v>
      </c>
    </row>
    <row r="65" spans="1:6" ht="15">
      <c r="A65" s="42" t="s">
        <v>11</v>
      </c>
      <c r="B65" s="41" t="s">
        <v>34</v>
      </c>
      <c r="C65" s="4" t="s">
        <v>19</v>
      </c>
      <c r="D65" s="4">
        <v>1</v>
      </c>
      <c r="E65" s="70"/>
      <c r="F65" s="55">
        <f t="shared" si="1"/>
        <v>0</v>
      </c>
    </row>
    <row r="66" spans="1:6" ht="15">
      <c r="A66" s="42" t="s">
        <v>12</v>
      </c>
      <c r="B66" s="39" t="s">
        <v>30</v>
      </c>
      <c r="C66" s="4" t="s">
        <v>19</v>
      </c>
      <c r="D66" s="18">
        <v>1</v>
      </c>
      <c r="E66" s="70"/>
      <c r="F66" s="55">
        <f t="shared" si="1"/>
        <v>0</v>
      </c>
    </row>
    <row r="67" spans="1:6" ht="15">
      <c r="A67" s="52"/>
      <c r="B67" s="53"/>
      <c r="C67" s="53"/>
      <c r="D67" s="53"/>
      <c r="E67" s="53"/>
      <c r="F67" s="55"/>
    </row>
    <row r="68" spans="1:6" ht="15.75" customHeight="1">
      <c r="A68" s="82" t="s">
        <v>28</v>
      </c>
      <c r="B68" s="83"/>
      <c r="C68" s="83"/>
      <c r="D68" s="83"/>
      <c r="E68" s="83"/>
      <c r="F68" s="91"/>
    </row>
    <row r="69" spans="1:6" ht="15">
      <c r="A69" s="57" t="s">
        <v>3</v>
      </c>
      <c r="B69" s="58" t="s">
        <v>47</v>
      </c>
      <c r="C69" s="4" t="s">
        <v>1</v>
      </c>
      <c r="D69" s="15">
        <f>9.594</f>
        <v>9.594</v>
      </c>
      <c r="E69" s="69"/>
      <c r="F69" s="55">
        <f t="shared" si="1"/>
        <v>0</v>
      </c>
    </row>
    <row r="70" spans="1:6" ht="15">
      <c r="A70" s="57" t="s">
        <v>7</v>
      </c>
      <c r="B70" s="58" t="s">
        <v>48</v>
      </c>
      <c r="C70" s="4" t="s">
        <v>1</v>
      </c>
      <c r="D70" s="15">
        <f>39.906</f>
        <v>39.906</v>
      </c>
      <c r="E70" s="69"/>
      <c r="F70" s="55">
        <f t="shared" si="1"/>
        <v>0</v>
      </c>
    </row>
    <row r="71" spans="1:6" ht="15">
      <c r="A71" s="57" t="s">
        <v>8</v>
      </c>
      <c r="B71" s="58" t="s">
        <v>20</v>
      </c>
      <c r="C71" s="4" t="s">
        <v>1</v>
      </c>
      <c r="D71" s="15">
        <f>39.906</f>
        <v>39.906</v>
      </c>
      <c r="E71" s="69"/>
      <c r="F71" s="55">
        <f t="shared" si="1"/>
        <v>0</v>
      </c>
    </row>
    <row r="72" spans="1:6" ht="15">
      <c r="A72" s="57" t="s">
        <v>6</v>
      </c>
      <c r="B72" s="58" t="s">
        <v>21</v>
      </c>
      <c r="C72" s="4" t="s">
        <v>1</v>
      </c>
      <c r="D72" s="15">
        <f>9.594</f>
        <v>9.594</v>
      </c>
      <c r="E72" s="69"/>
      <c r="F72" s="55">
        <f t="shared" si="1"/>
        <v>0</v>
      </c>
    </row>
    <row r="73" spans="1:6" ht="15">
      <c r="A73" s="57" t="s">
        <v>5</v>
      </c>
      <c r="B73" s="58" t="s">
        <v>22</v>
      </c>
      <c r="C73" s="4" t="s">
        <v>0</v>
      </c>
      <c r="D73" s="14">
        <v>1</v>
      </c>
      <c r="E73" s="69"/>
      <c r="F73" s="55">
        <f t="shared" si="1"/>
        <v>0</v>
      </c>
    </row>
    <row r="74" spans="1:6" ht="15">
      <c r="A74" s="57" t="s">
        <v>4</v>
      </c>
      <c r="B74" s="58" t="s">
        <v>50</v>
      </c>
      <c r="C74" s="4" t="s">
        <v>19</v>
      </c>
      <c r="D74" s="4">
        <v>1</v>
      </c>
      <c r="E74" s="69"/>
      <c r="F74" s="55">
        <f t="shared" si="1"/>
        <v>0</v>
      </c>
    </row>
    <row r="75" spans="1:6" ht="15">
      <c r="A75" s="57" t="s">
        <v>9</v>
      </c>
      <c r="B75" s="59" t="s">
        <v>36</v>
      </c>
      <c r="C75" s="4" t="s">
        <v>19</v>
      </c>
      <c r="D75" s="4">
        <v>1</v>
      </c>
      <c r="E75" s="69"/>
      <c r="F75" s="55">
        <f t="shared" si="1"/>
        <v>0</v>
      </c>
    </row>
    <row r="76" spans="1:6" ht="15">
      <c r="A76" s="57" t="s">
        <v>10</v>
      </c>
      <c r="B76" s="58" t="s">
        <v>30</v>
      </c>
      <c r="C76" s="4" t="s">
        <v>19</v>
      </c>
      <c r="D76" s="14">
        <v>1</v>
      </c>
      <c r="E76" s="69"/>
      <c r="F76" s="55">
        <f t="shared" si="1"/>
        <v>0</v>
      </c>
    </row>
    <row r="77" spans="1:6" ht="15">
      <c r="A77" s="67"/>
      <c r="B77" s="60"/>
      <c r="C77" s="61"/>
      <c r="D77" s="62"/>
      <c r="E77" s="63"/>
      <c r="F77" s="55"/>
    </row>
    <row r="78" spans="1:6" ht="15">
      <c r="A78" s="82" t="s">
        <v>29</v>
      </c>
      <c r="B78" s="83"/>
      <c r="C78" s="83"/>
      <c r="D78" s="83"/>
      <c r="E78" s="83"/>
      <c r="F78" s="91"/>
    </row>
    <row r="79" spans="1:6" ht="15">
      <c r="A79" s="57" t="s">
        <v>3</v>
      </c>
      <c r="B79" s="58" t="s">
        <v>47</v>
      </c>
      <c r="C79" s="4" t="s">
        <v>1</v>
      </c>
      <c r="D79" s="15">
        <v>5.243</v>
      </c>
      <c r="E79" s="69"/>
      <c r="F79" s="55">
        <f t="shared" si="1"/>
        <v>0</v>
      </c>
    </row>
    <row r="80" spans="1:6" ht="15">
      <c r="A80" s="57" t="s">
        <v>7</v>
      </c>
      <c r="B80" s="58" t="s">
        <v>48</v>
      </c>
      <c r="C80" s="4" t="s">
        <v>1</v>
      </c>
      <c r="D80" s="16">
        <f>26.845</f>
        <v>26.845</v>
      </c>
      <c r="E80" s="69"/>
      <c r="F80" s="55">
        <f t="shared" si="1"/>
        <v>0</v>
      </c>
    </row>
    <row r="81" spans="1:6" ht="15">
      <c r="A81" s="42" t="s">
        <v>8</v>
      </c>
      <c r="B81" s="39" t="s">
        <v>49</v>
      </c>
      <c r="C81" s="4" t="s">
        <v>1</v>
      </c>
      <c r="D81" s="12">
        <v>4.515</v>
      </c>
      <c r="E81" s="70"/>
      <c r="F81" s="55">
        <f t="shared" si="1"/>
        <v>0</v>
      </c>
    </row>
    <row r="82" spans="1:6" ht="15">
      <c r="A82" s="42" t="s">
        <v>6</v>
      </c>
      <c r="B82" s="39" t="s">
        <v>20</v>
      </c>
      <c r="C82" s="4" t="s">
        <v>1</v>
      </c>
      <c r="D82" s="16">
        <v>22.33</v>
      </c>
      <c r="E82" s="70"/>
      <c r="F82" s="55">
        <f t="shared" si="1"/>
        <v>0</v>
      </c>
    </row>
    <row r="83" spans="1:6" ht="15">
      <c r="A83" s="42" t="s">
        <v>5</v>
      </c>
      <c r="B83" s="39" t="s">
        <v>21</v>
      </c>
      <c r="C83" s="4" t="s">
        <v>1</v>
      </c>
      <c r="D83" s="15">
        <v>5.243</v>
      </c>
      <c r="E83" s="70"/>
      <c r="F83" s="55">
        <f aca="true" t="shared" si="2" ref="F83:F88">D83*E83</f>
        <v>0</v>
      </c>
    </row>
    <row r="84" spans="1:6" ht="15">
      <c r="A84" s="42" t="s">
        <v>4</v>
      </c>
      <c r="B84" s="39" t="s">
        <v>22</v>
      </c>
      <c r="C84" s="4" t="s">
        <v>0</v>
      </c>
      <c r="D84" s="17">
        <v>2</v>
      </c>
      <c r="E84" s="70"/>
      <c r="F84" s="55">
        <f t="shared" si="2"/>
        <v>0</v>
      </c>
    </row>
    <row r="85" spans="1:6" ht="15">
      <c r="A85" s="42" t="s">
        <v>9</v>
      </c>
      <c r="B85" s="39" t="s">
        <v>23</v>
      </c>
      <c r="C85" s="4" t="s">
        <v>19</v>
      </c>
      <c r="D85" s="4">
        <v>1</v>
      </c>
      <c r="E85" s="70"/>
      <c r="F85" s="55">
        <f t="shared" si="2"/>
        <v>0</v>
      </c>
    </row>
    <row r="86" spans="1:6" ht="15">
      <c r="A86" s="42" t="s">
        <v>10</v>
      </c>
      <c r="B86" s="39" t="s">
        <v>24</v>
      </c>
      <c r="C86" s="32" t="s">
        <v>0</v>
      </c>
      <c r="D86" s="32">
        <v>2</v>
      </c>
      <c r="E86" s="71"/>
      <c r="F86" s="55">
        <f t="shared" si="2"/>
        <v>0</v>
      </c>
    </row>
    <row r="87" spans="1:6" ht="15">
      <c r="A87" s="42" t="s">
        <v>11</v>
      </c>
      <c r="B87" s="39" t="s">
        <v>50</v>
      </c>
      <c r="C87" s="4" t="s">
        <v>19</v>
      </c>
      <c r="D87" s="4">
        <v>1</v>
      </c>
      <c r="E87" s="70"/>
      <c r="F87" s="55">
        <f t="shared" si="2"/>
        <v>0</v>
      </c>
    </row>
    <row r="88" spans="1:6" ht="13.5" thickBot="1">
      <c r="A88" s="43" t="s">
        <v>12</v>
      </c>
      <c r="B88" s="44" t="s">
        <v>30</v>
      </c>
      <c r="C88" s="37" t="s">
        <v>19</v>
      </c>
      <c r="D88" s="64">
        <v>1</v>
      </c>
      <c r="E88" s="76"/>
      <c r="F88" s="68">
        <f t="shared" si="2"/>
        <v>0</v>
      </c>
    </row>
    <row r="89" spans="1:6" ht="15">
      <c r="A89" s="5"/>
      <c r="B89" s="6"/>
      <c r="C89" s="7"/>
      <c r="D89" s="8"/>
      <c r="E89" s="26"/>
      <c r="F89" s="27"/>
    </row>
    <row r="90" spans="1:6" ht="13.5" thickBot="1">
      <c r="A90" s="19"/>
      <c r="B90" s="19"/>
      <c r="C90" s="19"/>
      <c r="D90" s="19"/>
      <c r="E90" s="45"/>
      <c r="F90" s="46"/>
    </row>
    <row r="91" spans="1:6" ht="27" customHeight="1">
      <c r="A91" s="96" t="s">
        <v>45</v>
      </c>
      <c r="B91" s="97"/>
      <c r="C91" s="47"/>
      <c r="D91" s="47"/>
      <c r="E91" s="98">
        <f>SUM(F6:F88)</f>
        <v>0</v>
      </c>
      <c r="F91" s="99"/>
    </row>
    <row r="92" spans="1:6" ht="26.25" customHeight="1">
      <c r="A92" s="100" t="s">
        <v>37</v>
      </c>
      <c r="B92" s="101"/>
      <c r="C92" s="48"/>
      <c r="D92" s="48"/>
      <c r="E92" s="102">
        <f>E93-E91</f>
        <v>0</v>
      </c>
      <c r="F92" s="103"/>
    </row>
    <row r="93" spans="1:6" ht="26.25" customHeight="1" thickBot="1">
      <c r="A93" s="92" t="s">
        <v>46</v>
      </c>
      <c r="B93" s="93"/>
      <c r="C93" s="49"/>
      <c r="D93" s="49"/>
      <c r="E93" s="94">
        <f>E91*1.21</f>
        <v>0</v>
      </c>
      <c r="F93" s="95"/>
    </row>
    <row r="94" ht="25.5" customHeight="1"/>
    <row r="95" spans="1:6" ht="15">
      <c r="A95" s="51" t="s">
        <v>38</v>
      </c>
      <c r="B95" s="77"/>
      <c r="C95" s="77"/>
      <c r="D95" s="77"/>
      <c r="E95" s="78"/>
      <c r="F95" s="79"/>
    </row>
    <row r="96" spans="1:6" ht="15">
      <c r="A96" s="51" t="s">
        <v>39</v>
      </c>
      <c r="B96" s="77"/>
      <c r="C96" s="77"/>
      <c r="D96" s="77"/>
      <c r="E96" s="78"/>
      <c r="F96" s="79"/>
    </row>
    <row r="97" spans="1:6" ht="15">
      <c r="A97" s="51" t="s">
        <v>40</v>
      </c>
      <c r="B97" s="77"/>
      <c r="C97" s="77"/>
      <c r="D97" s="77"/>
      <c r="E97" s="78"/>
      <c r="F97" s="79"/>
    </row>
    <row r="98" spans="1:6" ht="15">
      <c r="A98" s="51" t="s">
        <v>41</v>
      </c>
      <c r="B98" s="77"/>
      <c r="C98" s="77"/>
      <c r="D98" s="77"/>
      <c r="E98" s="78"/>
      <c r="F98" s="79"/>
    </row>
    <row r="99" spans="1:6" ht="15">
      <c r="A99" s="77"/>
      <c r="B99" s="77"/>
      <c r="C99" s="77"/>
      <c r="D99" s="77"/>
      <c r="E99" s="78"/>
      <c r="F99" s="79"/>
    </row>
    <row r="100" spans="1:6" ht="15">
      <c r="A100" s="77"/>
      <c r="B100" s="77"/>
      <c r="C100" s="77"/>
      <c r="D100" s="77"/>
      <c r="E100" s="78"/>
      <c r="F100" s="79"/>
    </row>
    <row r="101" spans="1:6" ht="15">
      <c r="A101" s="77"/>
      <c r="B101" s="77"/>
      <c r="C101" s="77"/>
      <c r="D101" s="77"/>
      <c r="E101" s="78"/>
      <c r="F101" s="79"/>
    </row>
  </sheetData>
  <sheetProtection sheet="1" objects="1" scenarios="1" formatCells="0" formatColumns="0" formatRows="0" insertColumns="0" insertRows="0"/>
  <mergeCells count="21">
    <mergeCell ref="A93:B93"/>
    <mergeCell ref="E93:F93"/>
    <mergeCell ref="A78:B78"/>
    <mergeCell ref="A91:B91"/>
    <mergeCell ref="E91:F91"/>
    <mergeCell ref="A92:B92"/>
    <mergeCell ref="E92:F92"/>
    <mergeCell ref="C78:F78"/>
    <mergeCell ref="A56:B56"/>
    <mergeCell ref="A68:B68"/>
    <mergeCell ref="A44:B44"/>
    <mergeCell ref="A1:B1"/>
    <mergeCell ref="E1:F1"/>
    <mergeCell ref="A3:F3"/>
    <mergeCell ref="A2:F2"/>
    <mergeCell ref="A31:B31"/>
    <mergeCell ref="A17:B17"/>
    <mergeCell ref="A5:B5"/>
    <mergeCell ref="C44:F44"/>
    <mergeCell ref="C56:F56"/>
    <mergeCell ref="C68:F68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6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Podhradská</dc:creator>
  <cp:keywords/>
  <dc:description/>
  <cp:lastModifiedBy>Jana Ďuranová</cp:lastModifiedBy>
  <cp:lastPrinted>2022-06-07T12:55:26Z</cp:lastPrinted>
  <dcterms:created xsi:type="dcterms:W3CDTF">2015-06-05T18:19:34Z</dcterms:created>
  <dcterms:modified xsi:type="dcterms:W3CDTF">2022-06-08T04:53:12Z</dcterms:modified>
  <cp:category/>
  <cp:version/>
  <cp:contentType/>
  <cp:contentStatus/>
</cp:coreProperties>
</file>