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5. Rozpočet s výkazem výměr a p" sheetId="1" r:id="rId1"/>
  </sheets>
  <definedNames>
    <definedName name="_xlnm.Print_Titles" localSheetId="0">'5. Rozpočet s výkazem výměr a p'!$1:$12</definedName>
  </definedNames>
  <calcPr fullCalcOnLoad="1"/>
</workbook>
</file>

<file path=xl/sharedStrings.xml><?xml version="1.0" encoding="utf-8"?>
<sst xmlns="http://schemas.openxmlformats.org/spreadsheetml/2006/main" count="155" uniqueCount="108">
  <si>
    <t>ROZPOČET S VÝKAZEM VÝMĚR</t>
  </si>
  <si>
    <t>Stavba:   Úsek III Letců R.A.F. - Zbožská</t>
  </si>
  <si>
    <t xml:space="preserve">Objekt:   </t>
  </si>
  <si>
    <t xml:space="preserve">Objednatel:   </t>
  </si>
  <si>
    <t xml:space="preserve">Zhotovitel:   </t>
  </si>
  <si>
    <t xml:space="preserve">Zpracoval:   </t>
  </si>
  <si>
    <t>Místo:   Nymburk</t>
  </si>
  <si>
    <t>Datum:   16. 9. 2022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</si>
  <si>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</si>
  <si>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</si>
  <si>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</si>
  <si>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</si>
  <si>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</si>
  <si>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</si>
  <si>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</si>
  <si>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</si>
  <si>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</si>
  <si>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</si>
  <si>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</si>
  <si>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</si>
  <si>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</si>
  <si>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</si>
  <si>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</si>
  <si>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</si>
  <si>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</si>
  <si>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</si>
  <si>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</si>
  <si>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</si>
  <si>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113154365</t>
  </si>
  <si>
    <t xml:space="preserve">Frézování živičného krytu tl 200 mm pruh š přes 1 do 2 m pl přes 1000 do 10000 m2 s překážkami v trase   </t>
  </si>
  <si>
    <t>m2</t>
  </si>
  <si>
    <t xml:space="preserve">(262*7,1)+86+67+23,5   </t>
  </si>
  <si>
    <t>001</t>
  </si>
  <si>
    <t>122151101</t>
  </si>
  <si>
    <t xml:space="preserve">Odkopávky a prokopávky nezapažené v hornině třídy těžitelnosti I skupiny 1 a 2 objem do 20 m3 strojně   </t>
  </si>
  <si>
    <t>m3</t>
  </si>
  <si>
    <t>132151101</t>
  </si>
  <si>
    <t xml:space="preserve">Hloubení rýh nezapažených š do 800 mm v hornině třídy těžitelnosti I skupiny 1 a 2 objem do 20 m3 strojně   </t>
  </si>
  <si>
    <t>162751117</t>
  </si>
  <si>
    <t xml:space="preserve">Vodorovné přemístění přes 9 000 do 10000 m výkopku/sypaniny z horniny třídy těžitelnosti I skupiny 1 až 3   </t>
  </si>
  <si>
    <t xml:space="preserve">pol.č. 132151101   </t>
  </si>
  <si>
    <t xml:space="preserve">pol.č. 122151101   </t>
  </si>
  <si>
    <t xml:space="preserve">Součet   </t>
  </si>
  <si>
    <t>162751119</t>
  </si>
  <si>
    <t xml:space="preserve">Příplatek k vodorovnému přemístění výkopku/sypaniny z horniny třídy těžitelnosti I skupiny 1 až 3 ZKD 1000 m přes 10000 m   </t>
  </si>
  <si>
    <t>167151101</t>
  </si>
  <si>
    <t xml:space="preserve">Nakládání výkopku z hornin třídy těžitelnosti I skupiny 1 až 3 do 100 m3   </t>
  </si>
  <si>
    <t xml:space="preserve">pol.č.132151101   </t>
  </si>
  <si>
    <t xml:space="preserve">pol.č.12215101   </t>
  </si>
  <si>
    <t>181951112</t>
  </si>
  <si>
    <t xml:space="preserve">Úprava pláně v hornině třídy těžitelnosti I skupiny 1 až 3 se zhutněním strojně   </t>
  </si>
  <si>
    <t xml:space="preserve">16*0,45   </t>
  </si>
  <si>
    <t xml:space="preserve">Komunikace pozemní   </t>
  </si>
  <si>
    <t>564231011</t>
  </si>
  <si>
    <t xml:space="preserve">Podklad nebo podsyp ze štěrkopísku ŠP plochy do 100 m2 tl 100 mm   </t>
  </si>
  <si>
    <t>564730001</t>
  </si>
  <si>
    <t xml:space="preserve">Podklad z kameniva hrubého drceného vel. 8-16 mm plochy do 100 m2 tl 100 mm   </t>
  </si>
  <si>
    <t>567521121</t>
  </si>
  <si>
    <t xml:space="preserve">Recyklace podkladu za studena na místě - rozpojení a reprofilace tl přes 150 do 200 mm pl přes 1000 do 3000 m2   </t>
  </si>
  <si>
    <t>567522124</t>
  </si>
  <si>
    <t xml:space="preserve">Recyklace podkladu za studena na místě - promísení s pojivem, kamenivem tl přes 180 do 200 mm pl přes 1000 do 3000 m2   </t>
  </si>
  <si>
    <t>585</t>
  </si>
  <si>
    <t>58522150</t>
  </si>
  <si>
    <t xml:space="preserve">cement portlandský směsný CEM II 32,5MPa   </t>
  </si>
  <si>
    <t>t</t>
  </si>
  <si>
    <t>573111111</t>
  </si>
  <si>
    <t xml:space="preserve">Postřik živičný infiltrační s posypem z asfaltu množství 0,60 kg/m2   </t>
  </si>
  <si>
    <t>573211112</t>
  </si>
  <si>
    <t xml:space="preserve">Postřik živičný spojovací z asfaltu v množství 0,70 kg/m2   </t>
  </si>
  <si>
    <t>577146121</t>
  </si>
  <si>
    <t xml:space="preserve">Asfaltový beton vrstva ložní ACL 22 (ABVH) tl 50 mm š přes 3 m z nemodifikovaného asfaltu   </t>
  </si>
  <si>
    <t>577155121</t>
  </si>
  <si>
    <t xml:space="preserve">Asfaltový beton vrstva obrusná ACO 16 (ABH) tl 60 mm š přes 3 m z nemodifikovaného asfaltu   </t>
  </si>
  <si>
    <t>597661122</t>
  </si>
  <si>
    <t xml:space="preserve">Rigol dlážděný z dlažebních kostek velkých do lože ze štěrkopísku tl 100 mm - přídlažba   </t>
  </si>
  <si>
    <t xml:space="preserve">Trubní vedení   </t>
  </si>
  <si>
    <t>899231111</t>
  </si>
  <si>
    <t xml:space="preserve">Výšková úprava uličního vstupu nebo vpusti do 200 mm zvýšením mříže   </t>
  </si>
  <si>
    <t>kus</t>
  </si>
  <si>
    <t>899331111</t>
  </si>
  <si>
    <t xml:space="preserve">Výšková úprava uličního vstupu nebo vpusti do 200 mm zvýšením poklopu   </t>
  </si>
  <si>
    <t>9</t>
  </si>
  <si>
    <t xml:space="preserve">Ostatní konstrukce a práce, bourání   </t>
  </si>
  <si>
    <t>915131111</t>
  </si>
  <si>
    <t xml:space="preserve">Vodorovné dopravní značení přechody pro chodce, šipky, symboly základní bílá barva   </t>
  </si>
  <si>
    <t>916241212</t>
  </si>
  <si>
    <t xml:space="preserve">Osazení obrubníku kamenného stojatého bez boční opěry do lože z betonu prostého   </t>
  </si>
  <si>
    <t>m</t>
  </si>
  <si>
    <t xml:space="preserve">24+50   </t>
  </si>
  <si>
    <t>583</t>
  </si>
  <si>
    <t>58380220</t>
  </si>
  <si>
    <t xml:space="preserve">krajník kamenný žulový silniční 110x250x800-2500mm   </t>
  </si>
  <si>
    <t>919112223</t>
  </si>
  <si>
    <t xml:space="preserve">Řezání spár pro vytvoření komůrky š 15 mm hl 30 mm pro těsnící zálivku v živičném krytu   </t>
  </si>
  <si>
    <t>919121122</t>
  </si>
  <si>
    <t xml:space="preserve">Těsnění spár zálivkou za studena pro komůrky š 15 mm hl 30 mm s těsnicím profilem   </t>
  </si>
  <si>
    <t>997</t>
  </si>
  <si>
    <t xml:space="preserve">Přesun sutě   </t>
  </si>
  <si>
    <t>013</t>
  </si>
  <si>
    <t>997013655</t>
  </si>
  <si>
    <t xml:space="preserve">Poplatek za uložení na skládce (skládkovné) zeminy a kamení kód odpadu 17 05 04   </t>
  </si>
  <si>
    <t xml:space="preserve">7,2*1,8   </t>
  </si>
  <si>
    <t xml:space="preserve">Celkem   </t>
  </si>
  <si>
    <t xml:space="preserve">9,2*13   </t>
  </si>
  <si>
    <t>Výšková úprava uličního vstupu nebo vpusti do 200 mm zvýšením krycího hrnce, šoupěte nebo hydrantu</t>
  </si>
  <si>
    <t xml:space="preserve">24 * 1,02   </t>
  </si>
  <si>
    <t>16*0,45*0,5</t>
  </si>
  <si>
    <t xml:space="preserve">(24*0,3*0,5)+(50*0,2*0,2)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</si>
</sst>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,##0.00_ ;\-#,##0.00\ 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4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164" fontId="12" fillId="0" borderId="11" xfId="0" applyNumberFormat="1" applyFont="1" applyBorder="1" applyAlignment="1">
      <alignment horizontal="right"/>
    </xf>
    <xf numFmtId="39" fontId="12" fillId="0" borderId="11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S8" sqref="S8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5.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"/>
      <c r="B13" s="21"/>
      <c r="C13" s="21" t="s">
        <v>24</v>
      </c>
      <c r="D13" s="21" t="s">
        <v>25</v>
      </c>
      <c r="E13" s="21"/>
      <c r="F13" s="22"/>
      <c r="G13" s="23"/>
      <c r="H13" s="23">
        <f>H14+H37+H49+H53+H61</f>
        <v>0</v>
      </c>
    </row>
    <row r="14" spans="1:8" s="6" customFormat="1" ht="28.5" customHeight="1">
      <c r="A14" s="24"/>
      <c r="B14" s="25"/>
      <c r="C14" s="25" t="s">
        <v>16</v>
      </c>
      <c r="D14" s="25" t="s">
        <v>26</v>
      </c>
      <c r="E14" s="25"/>
      <c r="F14" s="26"/>
      <c r="G14" s="27"/>
      <c r="H14" s="27">
        <f>SUM(H15:H35)</f>
        <v>0</v>
      </c>
    </row>
    <row r="15" spans="1:8" s="6" customFormat="1" ht="24" customHeight="1">
      <c r="A15" s="28">
        <v>1</v>
      </c>
      <c r="B15" s="29" t="s">
        <v>27</v>
      </c>
      <c r="C15" s="29" t="s">
        <v>28</v>
      </c>
      <c r="D15" s="29" t="s">
        <v>29</v>
      </c>
      <c r="E15" s="29" t="s">
        <v>30</v>
      </c>
      <c r="F15" s="30">
        <v>2036.7</v>
      </c>
      <c r="G15" s="31"/>
      <c r="H15" s="31">
        <f>F15*G15</f>
        <v>0</v>
      </c>
    </row>
    <row r="16" spans="1:8" s="6" customFormat="1" ht="13.5" customHeight="1">
      <c r="A16" s="32"/>
      <c r="B16" s="33"/>
      <c r="C16" s="33"/>
      <c r="D16" s="33" t="s">
        <v>31</v>
      </c>
      <c r="E16" s="33"/>
      <c r="F16" s="34">
        <v>2036.7</v>
      </c>
      <c r="G16" s="35"/>
      <c r="H16" s="35"/>
    </row>
    <row r="17" spans="1:8" s="6" customFormat="1" ht="24" customHeight="1">
      <c r="A17" s="28">
        <v>2</v>
      </c>
      <c r="B17" s="29" t="s">
        <v>32</v>
      </c>
      <c r="C17" s="29" t="s">
        <v>33</v>
      </c>
      <c r="D17" s="29" t="s">
        <v>34</v>
      </c>
      <c r="E17" s="29" t="s">
        <v>35</v>
      </c>
      <c r="F17" s="30">
        <f>F18</f>
        <v>3.6</v>
      </c>
      <c r="G17" s="31"/>
      <c r="H17" s="31">
        <f>F17*G17</f>
        <v>0</v>
      </c>
    </row>
    <row r="18" spans="1:8" s="6" customFormat="1" ht="13.5" customHeight="1">
      <c r="A18" s="32"/>
      <c r="B18" s="33"/>
      <c r="C18" s="33"/>
      <c r="D18" s="33" t="s">
        <v>106</v>
      </c>
      <c r="E18" s="33"/>
      <c r="F18" s="34">
        <f>16*0.45*0.5</f>
        <v>3.6</v>
      </c>
      <c r="G18" s="35"/>
      <c r="H18" s="35"/>
    </row>
    <row r="19" spans="1:8" s="6" customFormat="1" ht="24" customHeight="1">
      <c r="A19" s="28">
        <v>3</v>
      </c>
      <c r="B19" s="29" t="s">
        <v>32</v>
      </c>
      <c r="C19" s="29" t="s">
        <v>36</v>
      </c>
      <c r="D19" s="29" t="s">
        <v>37</v>
      </c>
      <c r="E19" s="29" t="s">
        <v>35</v>
      </c>
      <c r="F19" s="30">
        <f>F20</f>
        <v>5.6</v>
      </c>
      <c r="G19" s="31"/>
      <c r="H19" s="31">
        <f>F19*G19</f>
        <v>0</v>
      </c>
    </row>
    <row r="20" spans="1:8" s="6" customFormat="1" ht="13.5" customHeight="1">
      <c r="A20" s="32"/>
      <c r="B20" s="33"/>
      <c r="C20" s="33"/>
      <c r="D20" s="33" t="s">
        <v>107</v>
      </c>
      <c r="E20" s="33"/>
      <c r="F20" s="34">
        <f>(24*0.3*0.5)+(50*0.2*0.2)</f>
        <v>5.6</v>
      </c>
      <c r="G20" s="35"/>
      <c r="H20" s="35"/>
    </row>
    <row r="21" spans="1:8" s="6" customFormat="1" ht="34.5" customHeight="1">
      <c r="A21" s="28">
        <v>4</v>
      </c>
      <c r="B21" s="29" t="s">
        <v>32</v>
      </c>
      <c r="C21" s="29" t="s">
        <v>38</v>
      </c>
      <c r="D21" s="29" t="s">
        <v>39</v>
      </c>
      <c r="E21" s="29" t="s">
        <v>35</v>
      </c>
      <c r="F21" s="30">
        <f>F26</f>
        <v>9.2</v>
      </c>
      <c r="G21" s="31"/>
      <c r="H21" s="31">
        <f>F21*G21</f>
        <v>0</v>
      </c>
    </row>
    <row r="22" spans="1:8" s="6" customFormat="1" ht="13.5" customHeight="1">
      <c r="A22" s="36"/>
      <c r="B22" s="37"/>
      <c r="C22" s="37"/>
      <c r="D22" s="37" t="s">
        <v>40</v>
      </c>
      <c r="E22" s="37"/>
      <c r="F22" s="38"/>
      <c r="G22" s="39"/>
      <c r="H22" s="39"/>
    </row>
    <row r="23" spans="1:8" s="6" customFormat="1" ht="13.5" customHeight="1">
      <c r="A23" s="32"/>
      <c r="B23" s="33"/>
      <c r="C23" s="33"/>
      <c r="D23" s="52">
        <f>F18</f>
        <v>3.6</v>
      </c>
      <c r="E23" s="33"/>
      <c r="F23" s="34">
        <f>F18</f>
        <v>3.6</v>
      </c>
      <c r="G23" s="35"/>
      <c r="H23" s="35"/>
    </row>
    <row r="24" spans="1:8" s="6" customFormat="1" ht="13.5" customHeight="1">
      <c r="A24" s="36"/>
      <c r="B24" s="37"/>
      <c r="C24" s="37"/>
      <c r="D24" s="37" t="s">
        <v>41</v>
      </c>
      <c r="E24" s="37"/>
      <c r="F24" s="38"/>
      <c r="G24" s="39"/>
      <c r="H24" s="39"/>
    </row>
    <row r="25" spans="1:8" s="6" customFormat="1" ht="13.5" customHeight="1">
      <c r="A25" s="32"/>
      <c r="B25" s="33"/>
      <c r="C25" s="33"/>
      <c r="D25" s="52">
        <f>F19</f>
        <v>5.6</v>
      </c>
      <c r="E25" s="33"/>
      <c r="F25" s="34">
        <f>F19</f>
        <v>5.6</v>
      </c>
      <c r="G25" s="35"/>
      <c r="H25" s="35"/>
    </row>
    <row r="26" spans="1:8" s="6" customFormat="1" ht="13.5" customHeight="1">
      <c r="A26" s="40"/>
      <c r="B26" s="41"/>
      <c r="C26" s="41"/>
      <c r="D26" s="41" t="s">
        <v>42</v>
      </c>
      <c r="E26" s="41"/>
      <c r="F26" s="42">
        <f>SUM(F22:F25)</f>
        <v>9.2</v>
      </c>
      <c r="G26" s="43"/>
      <c r="H26" s="43"/>
    </row>
    <row r="27" spans="1:8" s="6" customFormat="1" ht="34.5" customHeight="1">
      <c r="A27" s="28">
        <v>5</v>
      </c>
      <c r="B27" s="29" t="s">
        <v>32</v>
      </c>
      <c r="C27" s="29" t="s">
        <v>43</v>
      </c>
      <c r="D27" s="29" t="s">
        <v>44</v>
      </c>
      <c r="E27" s="29" t="s">
        <v>35</v>
      </c>
      <c r="F27" s="30">
        <f>F28</f>
        <v>119.6</v>
      </c>
      <c r="G27" s="31"/>
      <c r="H27" s="31">
        <f>F27*G27</f>
        <v>0</v>
      </c>
    </row>
    <row r="28" spans="1:8" s="6" customFormat="1" ht="13.5" customHeight="1">
      <c r="A28" s="32"/>
      <c r="B28" s="33"/>
      <c r="C28" s="33"/>
      <c r="D28" s="33" t="s">
        <v>103</v>
      </c>
      <c r="E28" s="33"/>
      <c r="F28" s="34">
        <f>F21*13</f>
        <v>119.6</v>
      </c>
      <c r="G28" s="35"/>
      <c r="H28" s="35"/>
    </row>
    <row r="29" spans="1:8" s="6" customFormat="1" ht="24" customHeight="1">
      <c r="A29" s="28">
        <v>6</v>
      </c>
      <c r="B29" s="29" t="s">
        <v>32</v>
      </c>
      <c r="C29" s="29" t="s">
        <v>45</v>
      </c>
      <c r="D29" s="29" t="s">
        <v>46</v>
      </c>
      <c r="E29" s="29" t="s">
        <v>35</v>
      </c>
      <c r="F29" s="30">
        <f>F34</f>
        <v>9.2</v>
      </c>
      <c r="G29" s="31"/>
      <c r="H29" s="31">
        <f>F29*G29</f>
        <v>0</v>
      </c>
    </row>
    <row r="30" spans="1:8" s="6" customFormat="1" ht="13.5" customHeight="1">
      <c r="A30" s="36"/>
      <c r="B30" s="37"/>
      <c r="C30" s="37"/>
      <c r="D30" s="37" t="s">
        <v>47</v>
      </c>
      <c r="E30" s="37"/>
      <c r="F30" s="38"/>
      <c r="G30" s="39"/>
      <c r="H30" s="39"/>
    </row>
    <row r="31" spans="1:8" s="6" customFormat="1" ht="13.5" customHeight="1">
      <c r="A31" s="32"/>
      <c r="B31" s="33"/>
      <c r="C31" s="33"/>
      <c r="D31" s="52">
        <f>F23</f>
        <v>3.6</v>
      </c>
      <c r="E31" s="33"/>
      <c r="F31" s="34">
        <f>F23</f>
        <v>3.6</v>
      </c>
      <c r="G31" s="35"/>
      <c r="H31" s="35"/>
    </row>
    <row r="32" spans="1:8" s="6" customFormat="1" ht="13.5" customHeight="1">
      <c r="A32" s="36"/>
      <c r="B32" s="37"/>
      <c r="C32" s="37"/>
      <c r="D32" s="37" t="s">
        <v>48</v>
      </c>
      <c r="E32" s="37"/>
      <c r="F32" s="38"/>
      <c r="G32" s="39"/>
      <c r="H32" s="39"/>
    </row>
    <row r="33" spans="1:8" s="6" customFormat="1" ht="13.5" customHeight="1">
      <c r="A33" s="32"/>
      <c r="B33" s="33"/>
      <c r="C33" s="33"/>
      <c r="D33" s="52">
        <f>F19</f>
        <v>5.6</v>
      </c>
      <c r="E33" s="33"/>
      <c r="F33" s="34">
        <f>F19</f>
        <v>5.6</v>
      </c>
      <c r="G33" s="35"/>
      <c r="H33" s="35"/>
    </row>
    <row r="34" spans="1:8" s="6" customFormat="1" ht="13.5" customHeight="1">
      <c r="A34" s="40"/>
      <c r="B34" s="41"/>
      <c r="C34" s="41"/>
      <c r="D34" s="41" t="s">
        <v>42</v>
      </c>
      <c r="E34" s="41"/>
      <c r="F34" s="42">
        <f>SUM(F31:F33)</f>
        <v>9.2</v>
      </c>
      <c r="G34" s="43"/>
      <c r="H34" s="43"/>
    </row>
    <row r="35" spans="1:8" s="6" customFormat="1" ht="24" customHeight="1">
      <c r="A35" s="28">
        <v>7</v>
      </c>
      <c r="B35" s="29" t="s">
        <v>32</v>
      </c>
      <c r="C35" s="29" t="s">
        <v>49</v>
      </c>
      <c r="D35" s="29" t="s">
        <v>50</v>
      </c>
      <c r="E35" s="29" t="s">
        <v>30</v>
      </c>
      <c r="F35" s="30">
        <v>7.2</v>
      </c>
      <c r="G35" s="31"/>
      <c r="H35" s="31">
        <f>F35*G35</f>
        <v>0</v>
      </c>
    </row>
    <row r="36" spans="1:8" s="6" customFormat="1" ht="13.5" customHeight="1">
      <c r="A36" s="32"/>
      <c r="B36" s="33"/>
      <c r="C36" s="33"/>
      <c r="D36" s="33" t="s">
        <v>51</v>
      </c>
      <c r="E36" s="33"/>
      <c r="F36" s="34">
        <v>7.2</v>
      </c>
      <c r="G36" s="35"/>
      <c r="H36" s="35"/>
    </row>
    <row r="37" spans="1:8" s="6" customFormat="1" ht="28.5" customHeight="1">
      <c r="A37" s="24"/>
      <c r="B37" s="25"/>
      <c r="C37" s="25" t="s">
        <v>20</v>
      </c>
      <c r="D37" s="25" t="s">
        <v>52</v>
      </c>
      <c r="E37" s="25"/>
      <c r="F37" s="26"/>
      <c r="G37" s="27"/>
      <c r="H37" s="27">
        <f>SUM(H38:H48)</f>
        <v>0</v>
      </c>
    </row>
    <row r="38" spans="1:8" s="6" customFormat="1" ht="24" customHeight="1">
      <c r="A38" s="28">
        <v>8</v>
      </c>
      <c r="B38" s="29" t="s">
        <v>27</v>
      </c>
      <c r="C38" s="29" t="s">
        <v>53</v>
      </c>
      <c r="D38" s="29" t="s">
        <v>54</v>
      </c>
      <c r="E38" s="29" t="s">
        <v>30</v>
      </c>
      <c r="F38" s="30">
        <v>7.2</v>
      </c>
      <c r="G38" s="31"/>
      <c r="H38" s="31">
        <f>F38*G38</f>
        <v>0</v>
      </c>
    </row>
    <row r="39" spans="1:8" s="6" customFormat="1" ht="13.5" customHeight="1">
      <c r="A39" s="32"/>
      <c r="B39" s="33"/>
      <c r="C39" s="33"/>
      <c r="D39" s="33" t="s">
        <v>51</v>
      </c>
      <c r="E39" s="33"/>
      <c r="F39" s="34">
        <v>7.2</v>
      </c>
      <c r="G39" s="35"/>
      <c r="H39" s="35"/>
    </row>
    <row r="40" spans="1:8" s="6" customFormat="1" ht="24" customHeight="1">
      <c r="A40" s="28">
        <v>9</v>
      </c>
      <c r="B40" s="29" t="s">
        <v>27</v>
      </c>
      <c r="C40" s="29" t="s">
        <v>55</v>
      </c>
      <c r="D40" s="29" t="s">
        <v>56</v>
      </c>
      <c r="E40" s="29" t="s">
        <v>30</v>
      </c>
      <c r="F40" s="30">
        <v>7.2</v>
      </c>
      <c r="G40" s="31"/>
      <c r="H40" s="31">
        <f aca="true" t="shared" si="0" ref="H40:H48">F40*G40</f>
        <v>0</v>
      </c>
    </row>
    <row r="41" spans="1:8" s="6" customFormat="1" ht="34.5" customHeight="1">
      <c r="A41" s="28">
        <v>10</v>
      </c>
      <c r="B41" s="29" t="s">
        <v>27</v>
      </c>
      <c r="C41" s="29" t="s">
        <v>57</v>
      </c>
      <c r="D41" s="29" t="s">
        <v>58</v>
      </c>
      <c r="E41" s="29" t="s">
        <v>30</v>
      </c>
      <c r="F41" s="30">
        <v>2036.7</v>
      </c>
      <c r="G41" s="31"/>
      <c r="H41" s="31">
        <f t="shared" si="0"/>
        <v>0</v>
      </c>
    </row>
    <row r="42" spans="1:8" s="6" customFormat="1" ht="34.5" customHeight="1">
      <c r="A42" s="28">
        <v>11</v>
      </c>
      <c r="B42" s="29" t="s">
        <v>27</v>
      </c>
      <c r="C42" s="29" t="s">
        <v>59</v>
      </c>
      <c r="D42" s="29" t="s">
        <v>60</v>
      </c>
      <c r="E42" s="29" t="s">
        <v>30</v>
      </c>
      <c r="F42" s="30">
        <v>2036.7</v>
      </c>
      <c r="G42" s="31"/>
      <c r="H42" s="31">
        <f t="shared" si="0"/>
        <v>0</v>
      </c>
    </row>
    <row r="43" spans="1:8" s="6" customFormat="1" ht="13.5" customHeight="1">
      <c r="A43" s="44">
        <v>12</v>
      </c>
      <c r="B43" s="45" t="s">
        <v>61</v>
      </c>
      <c r="C43" s="45" t="s">
        <v>62</v>
      </c>
      <c r="D43" s="45" t="s">
        <v>63</v>
      </c>
      <c r="E43" s="45" t="s">
        <v>64</v>
      </c>
      <c r="F43" s="46">
        <v>32.587</v>
      </c>
      <c r="G43" s="47"/>
      <c r="H43" s="47">
        <f t="shared" si="0"/>
        <v>0</v>
      </c>
    </row>
    <row r="44" spans="1:8" s="6" customFormat="1" ht="24" customHeight="1">
      <c r="A44" s="28">
        <v>13</v>
      </c>
      <c r="B44" s="29" t="s">
        <v>27</v>
      </c>
      <c r="C44" s="29" t="s">
        <v>65</v>
      </c>
      <c r="D44" s="29" t="s">
        <v>66</v>
      </c>
      <c r="E44" s="29" t="s">
        <v>30</v>
      </c>
      <c r="F44" s="30">
        <v>2036.7</v>
      </c>
      <c r="G44" s="31"/>
      <c r="H44" s="31">
        <f t="shared" si="0"/>
        <v>0</v>
      </c>
    </row>
    <row r="45" spans="1:8" s="6" customFormat="1" ht="13.5" customHeight="1">
      <c r="A45" s="28">
        <v>14</v>
      </c>
      <c r="B45" s="29" t="s">
        <v>27</v>
      </c>
      <c r="C45" s="29" t="s">
        <v>67</v>
      </c>
      <c r="D45" s="29" t="s">
        <v>68</v>
      </c>
      <c r="E45" s="29" t="s">
        <v>30</v>
      </c>
      <c r="F45" s="30">
        <v>2036.7</v>
      </c>
      <c r="G45" s="31"/>
      <c r="H45" s="31">
        <f t="shared" si="0"/>
        <v>0</v>
      </c>
    </row>
    <row r="46" spans="1:8" s="6" customFormat="1" ht="24" customHeight="1">
      <c r="A46" s="28">
        <v>15</v>
      </c>
      <c r="B46" s="29" t="s">
        <v>27</v>
      </c>
      <c r="C46" s="29" t="s">
        <v>69</v>
      </c>
      <c r="D46" s="29" t="s">
        <v>70</v>
      </c>
      <c r="E46" s="29" t="s">
        <v>30</v>
      </c>
      <c r="F46" s="30">
        <v>2036.7</v>
      </c>
      <c r="G46" s="31"/>
      <c r="H46" s="31">
        <f t="shared" si="0"/>
        <v>0</v>
      </c>
    </row>
    <row r="47" spans="1:8" s="6" customFormat="1" ht="24" customHeight="1">
      <c r="A47" s="28">
        <v>16</v>
      </c>
      <c r="B47" s="29" t="s">
        <v>27</v>
      </c>
      <c r="C47" s="29" t="s">
        <v>71</v>
      </c>
      <c r="D47" s="29" t="s">
        <v>72</v>
      </c>
      <c r="E47" s="29" t="s">
        <v>30</v>
      </c>
      <c r="F47" s="30">
        <v>2036.7</v>
      </c>
      <c r="G47" s="31"/>
      <c r="H47" s="31">
        <f t="shared" si="0"/>
        <v>0</v>
      </c>
    </row>
    <row r="48" spans="1:8" s="6" customFormat="1" ht="24" customHeight="1">
      <c r="A48" s="28">
        <v>17</v>
      </c>
      <c r="B48" s="29" t="s">
        <v>27</v>
      </c>
      <c r="C48" s="29" t="s">
        <v>73</v>
      </c>
      <c r="D48" s="29" t="s">
        <v>74</v>
      </c>
      <c r="E48" s="29" t="s">
        <v>30</v>
      </c>
      <c r="F48" s="30">
        <v>7.2</v>
      </c>
      <c r="G48" s="31"/>
      <c r="H48" s="31">
        <f t="shared" si="0"/>
        <v>0</v>
      </c>
    </row>
    <row r="49" spans="1:8" s="6" customFormat="1" ht="28.5" customHeight="1">
      <c r="A49" s="24"/>
      <c r="B49" s="25"/>
      <c r="C49" s="25" t="s">
        <v>23</v>
      </c>
      <c r="D49" s="25" t="s">
        <v>75</v>
      </c>
      <c r="E49" s="25"/>
      <c r="F49" s="26"/>
      <c r="G49" s="27"/>
      <c r="H49" s="27">
        <f>SUM(H51:H52)</f>
        <v>0</v>
      </c>
    </row>
    <row r="50" spans="1:8" s="6" customFormat="1" ht="24" customHeight="1">
      <c r="A50" s="28">
        <v>18</v>
      </c>
      <c r="B50" s="29" t="s">
        <v>27</v>
      </c>
      <c r="C50" s="29" t="s">
        <v>76</v>
      </c>
      <c r="D50" s="29" t="s">
        <v>77</v>
      </c>
      <c r="E50" s="29" t="s">
        <v>78</v>
      </c>
      <c r="F50" s="30">
        <v>9</v>
      </c>
      <c r="G50" s="31"/>
      <c r="H50" s="31">
        <f>F50*G50</f>
        <v>0</v>
      </c>
    </row>
    <row r="51" spans="1:8" s="6" customFormat="1" ht="24" customHeight="1">
      <c r="A51" s="28">
        <v>19</v>
      </c>
      <c r="B51" s="29" t="s">
        <v>27</v>
      </c>
      <c r="C51" s="29">
        <v>899431111</v>
      </c>
      <c r="D51" s="29" t="s">
        <v>104</v>
      </c>
      <c r="E51" s="29" t="s">
        <v>78</v>
      </c>
      <c r="F51" s="30">
        <v>1</v>
      </c>
      <c r="G51" s="31"/>
      <c r="H51" s="31">
        <f>F51*G51</f>
        <v>0</v>
      </c>
    </row>
    <row r="52" spans="1:8" s="6" customFormat="1" ht="24" customHeight="1">
      <c r="A52" s="28">
        <v>20</v>
      </c>
      <c r="B52" s="29" t="s">
        <v>27</v>
      </c>
      <c r="C52" s="29" t="s">
        <v>79</v>
      </c>
      <c r="D52" s="29" t="s">
        <v>80</v>
      </c>
      <c r="E52" s="29" t="s">
        <v>78</v>
      </c>
      <c r="F52" s="30">
        <v>7</v>
      </c>
      <c r="G52" s="31"/>
      <c r="H52" s="31">
        <f>F52*G52</f>
        <v>0</v>
      </c>
    </row>
    <row r="53" spans="1:8" s="6" customFormat="1" ht="28.5" customHeight="1">
      <c r="A53" s="24"/>
      <c r="B53" s="25"/>
      <c r="C53" s="25" t="s">
        <v>81</v>
      </c>
      <c r="D53" s="25" t="s">
        <v>82</v>
      </c>
      <c r="E53" s="25"/>
      <c r="F53" s="26"/>
      <c r="G53" s="27"/>
      <c r="H53" s="27">
        <f>SUM(H54:H60)</f>
        <v>0</v>
      </c>
    </row>
    <row r="54" spans="1:8" s="6" customFormat="1" ht="24" customHeight="1">
      <c r="A54" s="28">
        <v>21</v>
      </c>
      <c r="B54" s="29" t="s">
        <v>27</v>
      </c>
      <c r="C54" s="29" t="s">
        <v>83</v>
      </c>
      <c r="D54" s="29" t="s">
        <v>84</v>
      </c>
      <c r="E54" s="29" t="s">
        <v>30</v>
      </c>
      <c r="F54" s="30">
        <v>28</v>
      </c>
      <c r="G54" s="31"/>
      <c r="H54" s="31">
        <f>F54*G54</f>
        <v>0</v>
      </c>
    </row>
    <row r="55" spans="1:8" s="6" customFormat="1" ht="24" customHeight="1">
      <c r="A55" s="28">
        <v>22</v>
      </c>
      <c r="B55" s="29" t="s">
        <v>27</v>
      </c>
      <c r="C55" s="29" t="s">
        <v>85</v>
      </c>
      <c r="D55" s="29" t="s">
        <v>86</v>
      </c>
      <c r="E55" s="29" t="s">
        <v>87</v>
      </c>
      <c r="F55" s="30">
        <v>74</v>
      </c>
      <c r="G55" s="31"/>
      <c r="H55" s="31">
        <f>F55*G55</f>
        <v>0</v>
      </c>
    </row>
    <row r="56" spans="1:8" s="6" customFormat="1" ht="13.5" customHeight="1">
      <c r="A56" s="32"/>
      <c r="B56" s="33"/>
      <c r="C56" s="33"/>
      <c r="D56" s="33" t="s">
        <v>88</v>
      </c>
      <c r="E56" s="33"/>
      <c r="F56" s="34">
        <v>74</v>
      </c>
      <c r="G56" s="35"/>
      <c r="H56" s="35"/>
    </row>
    <row r="57" spans="1:8" s="6" customFormat="1" ht="13.5" customHeight="1">
      <c r="A57" s="44">
        <v>23</v>
      </c>
      <c r="B57" s="45" t="s">
        <v>89</v>
      </c>
      <c r="C57" s="45" t="s">
        <v>90</v>
      </c>
      <c r="D57" s="45" t="s">
        <v>91</v>
      </c>
      <c r="E57" s="45" t="s">
        <v>87</v>
      </c>
      <c r="F57" s="46">
        <f>F58</f>
        <v>24.48</v>
      </c>
      <c r="G57" s="47"/>
      <c r="H57" s="47">
        <f>F57*G57</f>
        <v>0</v>
      </c>
    </row>
    <row r="58" spans="1:8" s="6" customFormat="1" ht="13.5" customHeight="1">
      <c r="A58" s="40"/>
      <c r="B58" s="41"/>
      <c r="C58" s="41"/>
      <c r="D58" s="41" t="s">
        <v>105</v>
      </c>
      <c r="E58" s="41"/>
      <c r="F58" s="42">
        <f>24*1.02</f>
        <v>24.48</v>
      </c>
      <c r="G58" s="43"/>
      <c r="H58" s="43"/>
    </row>
    <row r="59" spans="1:8" s="6" customFormat="1" ht="24" customHeight="1">
      <c r="A59" s="28">
        <v>24</v>
      </c>
      <c r="B59" s="29" t="s">
        <v>27</v>
      </c>
      <c r="C59" s="29" t="s">
        <v>92</v>
      </c>
      <c r="D59" s="29" t="s">
        <v>93</v>
      </c>
      <c r="E59" s="29" t="s">
        <v>87</v>
      </c>
      <c r="F59" s="30">
        <v>85</v>
      </c>
      <c r="G59" s="31"/>
      <c r="H59" s="31">
        <f>F59*G59</f>
        <v>0</v>
      </c>
    </row>
    <row r="60" spans="1:8" s="6" customFormat="1" ht="24" customHeight="1">
      <c r="A60" s="28">
        <v>25</v>
      </c>
      <c r="B60" s="29" t="s">
        <v>27</v>
      </c>
      <c r="C60" s="29" t="s">
        <v>94</v>
      </c>
      <c r="D60" s="29" t="s">
        <v>95</v>
      </c>
      <c r="E60" s="29" t="s">
        <v>87</v>
      </c>
      <c r="F60" s="30">
        <v>85</v>
      </c>
      <c r="G60" s="31"/>
      <c r="H60" s="31">
        <f>F60*G60</f>
        <v>0</v>
      </c>
    </row>
    <row r="61" spans="1:8" s="6" customFormat="1" ht="28.5" customHeight="1">
      <c r="A61" s="24"/>
      <c r="B61" s="25"/>
      <c r="C61" s="25" t="s">
        <v>96</v>
      </c>
      <c r="D61" s="25" t="s">
        <v>97</v>
      </c>
      <c r="E61" s="25"/>
      <c r="F61" s="26"/>
      <c r="G61" s="27"/>
      <c r="H61" s="27">
        <f>SUM(H62)</f>
        <v>0</v>
      </c>
    </row>
    <row r="62" spans="1:8" s="6" customFormat="1" ht="24" customHeight="1">
      <c r="A62" s="28">
        <v>26</v>
      </c>
      <c r="B62" s="29" t="s">
        <v>98</v>
      </c>
      <c r="C62" s="29" t="s">
        <v>99</v>
      </c>
      <c r="D62" s="29" t="s">
        <v>100</v>
      </c>
      <c r="E62" s="29" t="s">
        <v>64</v>
      </c>
      <c r="F62" s="30">
        <v>12.96</v>
      </c>
      <c r="G62" s="31"/>
      <c r="H62" s="31">
        <f>F62*G62</f>
        <v>0</v>
      </c>
    </row>
    <row r="63" spans="1:8" s="6" customFormat="1" ht="13.5" customHeight="1">
      <c r="A63" s="32"/>
      <c r="B63" s="33"/>
      <c r="C63" s="33"/>
      <c r="D63" s="33" t="s">
        <v>101</v>
      </c>
      <c r="E63" s="33"/>
      <c r="F63" s="34">
        <v>12.96</v>
      </c>
      <c r="G63" s="35"/>
      <c r="H63" s="35"/>
    </row>
    <row r="64" spans="1:8" s="6" customFormat="1" ht="30.75" customHeight="1">
      <c r="A64" s="48"/>
      <c r="B64" s="49"/>
      <c r="C64" s="49"/>
      <c r="D64" s="49" t="s">
        <v>102</v>
      </c>
      <c r="E64" s="49"/>
      <c r="F64" s="50"/>
      <c r="G64" s="51"/>
      <c r="H64" s="51">
        <f>H14+H37+H49+H53+H61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katerina.zvachtova</dc:creator>
  <cp:keywords/>
  <dc:description/>
  <cp:lastModifiedBy>katerina.zvachtova</cp:lastModifiedBy>
  <cp:lastPrinted>2022-09-22T05:39:41Z</cp:lastPrinted>
  <dcterms:created xsi:type="dcterms:W3CDTF">2022-10-06T06:51:04Z</dcterms:created>
  <dcterms:modified xsi:type="dcterms:W3CDTF">2022-10-06T06:51:27Z</dcterms:modified>
  <cp:category/>
  <cp:version/>
  <cp:contentType/>
  <cp:contentStatus/>
</cp:coreProperties>
</file>