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5. Rozpočet s výkazem výměr a p" sheetId="1" r:id="rId1"/>
  </sheets>
  <definedNames>
    <definedName name="_xlnm.Print_Titles" localSheetId="0">'5. Rozpočet s výkazem výměr a p'!$1:$12</definedName>
  </definedNames>
  <calcPr fullCalcOnLoad="1"/>
</workbook>
</file>

<file path=xl/sharedStrings.xml><?xml version="1.0" encoding="utf-8"?>
<sst xmlns="http://schemas.openxmlformats.org/spreadsheetml/2006/main" count="205" uniqueCount="132">
  <si>
    <t>ROZPOČET S VÝKAZEM VÝMĚR</t>
  </si>
  <si>
    <t xml:space="preserve">  Oprava ul. Okružní, Nymburk III</t>
  </si>
  <si>
    <t xml:space="preserve">Objekt:   </t>
  </si>
  <si>
    <t xml:space="preserve">Objednatel:   </t>
  </si>
  <si>
    <t xml:space="preserve">Zhotovitel:   </t>
  </si>
  <si>
    <t xml:space="preserve">Zpracoval:   </t>
  </si>
  <si>
    <t>Místo:   Nymburk</t>
  </si>
  <si>
    <t>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</si>
  <si>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</si>
  <si>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</si>
  <si>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</si>
  <si>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</si>
  <si>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</si>
  <si>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</si>
  <si>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</si>
  <si>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</si>
  <si>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</si>
  <si>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</si>
  <si>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</si>
  <si>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</si>
  <si>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</si>
  <si>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</si>
  <si>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</si>
  <si>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</si>
  <si>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</si>
  <si>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Zemní práce   </t>
  </si>
  <si>
    <t>221</t>
  </si>
  <si>
    <t>113107152</t>
  </si>
  <si>
    <t xml:space="preserve">Odstranění podkladu z kameniva těženého tl přes 100 do 200 mm strojně pl přes 50 do 200 m2   </t>
  </si>
  <si>
    <t>m2</t>
  </si>
  <si>
    <t xml:space="preserve">183*0,5   </t>
  </si>
  <si>
    <t>113107182</t>
  </si>
  <si>
    <t xml:space="preserve">Odstranění podkladu živičného tl přes 50 do 100 mm strojně pl přes 50 do 200 m2   </t>
  </si>
  <si>
    <t>113154365</t>
  </si>
  <si>
    <t xml:space="preserve">Frézování živičného krytu tl 200 mm pruh š přes 1 do 2 m pl přes 1000 do 10000 m2 s překážkami v trase   </t>
  </si>
  <si>
    <t>113202111</t>
  </si>
  <si>
    <t xml:space="preserve">Vytrhání obrub krajníků obrubníků stojatých   </t>
  </si>
  <si>
    <t>m</t>
  </si>
  <si>
    <t>001</t>
  </si>
  <si>
    <t>132151101</t>
  </si>
  <si>
    <t xml:space="preserve">Hloubení rýh nezapažených š do 800 mm v hornině třídy těžitelnosti I skupiny 1 a 2 objem do 20 m3 strojně   </t>
  </si>
  <si>
    <t>m3</t>
  </si>
  <si>
    <t xml:space="preserve">(15*0,3*0,5)+(183+76)*0,2*0,2   </t>
  </si>
  <si>
    <t>162751117</t>
  </si>
  <si>
    <t xml:space="preserve">Vodorovné přemístění přes 9 000 do 10000 m výkopku/sypaniny z horniny třídy těžitelnosti I skupiny 1 až 3   </t>
  </si>
  <si>
    <t xml:space="preserve">183*0,5*0,2   </t>
  </si>
  <si>
    <t xml:space="preserve">Součet   </t>
  </si>
  <si>
    <t>162751119</t>
  </si>
  <si>
    <t xml:space="preserve">Příplatek k vodorovnému přemístění výkopku/sypaniny z horniny třídy těžitelnosti I skupiny 1 až 3 ZKD 1000 m přes 10000 m   </t>
  </si>
  <si>
    <t xml:space="preserve">30,91*13   </t>
  </si>
  <si>
    <t>167151101</t>
  </si>
  <si>
    <t xml:space="preserve">Nakládání výkopku z hornin třídy těžitelnosti I skupiny 1 až 3 do 100 m3   </t>
  </si>
  <si>
    <t xml:space="preserve">(15*0,3*0,5)+(183+76)*0,2*0,2  </t>
  </si>
  <si>
    <t>181951112</t>
  </si>
  <si>
    <t xml:space="preserve">Úprava pláně v hornině třídy těžitelnosti I skupiny 1 až 3 se zhutněním strojně   </t>
  </si>
  <si>
    <t xml:space="preserve">Komunikace pozemní   </t>
  </si>
  <si>
    <t>Podklad ze štěrkodrtě ŠD plochy do 100 m2 tl 200 mm</t>
  </si>
  <si>
    <t>567521121</t>
  </si>
  <si>
    <t xml:space="preserve">Recyklace podkladu za studena na místě - rozpojení a reprofilace tl přes 150 do 200 mm pl přes 1000 do 3000 m2   </t>
  </si>
  <si>
    <t xml:space="preserve">(318*7,1)+(100*7,1)+75+8+20+22   </t>
  </si>
  <si>
    <t>567522124</t>
  </si>
  <si>
    <t xml:space="preserve">Recyklace podkladu za studena na místě - promísení s pojivem, kamenivem tl přes 180 do 200 mm pl přes 1000 do 3000 m2   </t>
  </si>
  <si>
    <t>585</t>
  </si>
  <si>
    <t>58522150</t>
  </si>
  <si>
    <t xml:space="preserve">cement portlandský směsný CEM II 32,5MPa   </t>
  </si>
  <si>
    <t>t</t>
  </si>
  <si>
    <t>573111111</t>
  </si>
  <si>
    <t xml:space="preserve">Postřik živičný infiltrační s posypem z asfaltu množství 0,60 kg/m2   </t>
  </si>
  <si>
    <t>573211112</t>
  </si>
  <si>
    <t xml:space="preserve">Postřik živičný spojovací z asfaltu v množství 0,70 kg/m2   </t>
  </si>
  <si>
    <t>577146121</t>
  </si>
  <si>
    <t xml:space="preserve">Asfaltový beton vrstva ložní ACL 22 (ABVH) tl 50 mm š přes 3 m z nemodifikovaného asfaltu   </t>
  </si>
  <si>
    <t>577155121</t>
  </si>
  <si>
    <t xml:space="preserve">Asfaltový beton vrstva obrusná ACO 16 (ABH) tl 60 mm š přes 3 m z nemodifikovaného asfaltu   </t>
  </si>
  <si>
    <t>57714311R</t>
  </si>
  <si>
    <t>Asfaltový beton vrstva obrusná ACO 8 (ABJ) tl 60 mm š do 3 m z nemodifikovaného asfaltu</t>
  </si>
  <si>
    <t xml:space="preserve">Trubní vedení   </t>
  </si>
  <si>
    <t>899231111</t>
  </si>
  <si>
    <t xml:space="preserve">Výšková úprava uličního vstupu nebo vpusti do 200 mm zvýšením mříže   </t>
  </si>
  <si>
    <t>kus</t>
  </si>
  <si>
    <t>899331111</t>
  </si>
  <si>
    <t xml:space="preserve">Výšková úprava uličního vstupu nebo vpusti do 200 mm zvýšením poklopu   </t>
  </si>
  <si>
    <t>MAT</t>
  </si>
  <si>
    <t>Mříž litinova D400 600x600 s rámem</t>
  </si>
  <si>
    <t>Poklop BEGU D400 bez ventilace</t>
  </si>
  <si>
    <t>9</t>
  </si>
  <si>
    <t xml:space="preserve">Ostatní konstrukce a práce, bourání   </t>
  </si>
  <si>
    <t>915131111</t>
  </si>
  <si>
    <t xml:space="preserve">Vodorovné dopravní značení přechody pro chodce, šipky, symboly základní bílá barva   </t>
  </si>
  <si>
    <t>916241212</t>
  </si>
  <si>
    <t xml:space="preserve">Osazení obrubníku kamenného stojatého bez boční opěry do lože z betonu prostého   </t>
  </si>
  <si>
    <t xml:space="preserve">15+76+183   </t>
  </si>
  <si>
    <t>583</t>
  </si>
  <si>
    <t>58380220</t>
  </si>
  <si>
    <t xml:space="preserve">krajník kamenný žulový silniční 110x250x800-2500mm   </t>
  </si>
  <si>
    <t xml:space="preserve">15 * 1,02   </t>
  </si>
  <si>
    <t>979024443</t>
  </si>
  <si>
    <t xml:space="preserve">Očištění vybouraných obrubníků a krajníků silničních   </t>
  </si>
  <si>
    <t>Řezání stávajícího živičného krytu hl přes 50 do 100 mm</t>
  </si>
  <si>
    <t>919112223</t>
  </si>
  <si>
    <t xml:space="preserve">Řezání spár pro vytvoření komůrky š 15 mm hl 30 mm pro těsnící zálivku v živičném krytu   </t>
  </si>
  <si>
    <t>919121122</t>
  </si>
  <si>
    <t xml:space="preserve">Těsnění spár zálivkou za studena pro komůrky š 15 mm hl 30 mm s těsnicím profilem   </t>
  </si>
  <si>
    <t>997</t>
  </si>
  <si>
    <t xml:space="preserve">Přesun sutě   </t>
  </si>
  <si>
    <t>013</t>
  </si>
  <si>
    <t>997013655</t>
  </si>
  <si>
    <t xml:space="preserve">Poplatek za uložení na skládce (skládkovné) zeminy a kamení kód odpadu 17 05 04   </t>
  </si>
  <si>
    <t xml:space="preserve">20,55*1,8   </t>
  </si>
  <si>
    <t>997221571</t>
  </si>
  <si>
    <t xml:space="preserve">Vodorovná doprava vybouraných hmot do 1 km   </t>
  </si>
  <si>
    <t xml:space="preserve">91,5*0,1*2,4   </t>
  </si>
  <si>
    <t xml:space="preserve">183*60/1000   </t>
  </si>
  <si>
    <t>997221579</t>
  </si>
  <si>
    <t xml:space="preserve">Příplatek ZKD 1 km u vodorovné dopravy vybouraných hmot   </t>
  </si>
  <si>
    <t xml:space="preserve">(91,5*0,1*2,4)*13   </t>
  </si>
  <si>
    <t>997221612</t>
  </si>
  <si>
    <t xml:space="preserve">Nakládání vybouraných hmot na dopravní prostředky pro vodorovnou dopravu   </t>
  </si>
  <si>
    <t xml:space="preserve">(183*60/1000)*2   </t>
  </si>
  <si>
    <t>997221645</t>
  </si>
  <si>
    <t xml:space="preserve">Poplatek za uložení na skládce (skládkovné) odpadu asfaltového bez dehtu kód odpadu 17 03 02   </t>
  </si>
  <si>
    <t xml:space="preserve">Celkem   </t>
  </si>
  <si>
    <t>úsek, ul. Drahelická – Karla Čapka</t>
  </si>
  <si>
    <t xml:space="preserve">Datum:   </t>
  </si>
  <si>
    <t>Rozebrání dlažeb komunikací pro pěší z mozaiky ručně - včetně vyčištění rýhy                  </t>
  </si>
  <si>
    <t>Nakládání vybouraných hmot na dopravní prostředky pro vodorovnou dopravu</t>
  </si>
  <si>
    <t>Vytrhání obrub krajníků obrubníků stojatých</t>
  </si>
  <si>
    <t xml:space="preserve">Osazení silničního obrubníku betonového ležatého bez  boční opěry do lože z betonu prostého                    </t>
  </si>
  <si>
    <t xml:space="preserve">Obrubník betonový silniční 1000x150x250mm                                     </t>
  </si>
  <si>
    <t>11310601R</t>
  </si>
  <si>
    <t>59217031 </t>
  </si>
  <si>
    <t xml:space="preserve">Stavba:  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</si>
</sst>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;\-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9">
    <font>
      <sz val="8"/>
      <name val="MS Sans Serif"/>
      <family val="2"/>
    </font>
    <font>
      <sz val="10"/>
      <name val="Arial"/>
      <family val="0"/>
    </font>
    <font>
      <b/>
      <sz val="14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b/>
      <sz val="11"/>
      <color indexed="18"/>
      <name val="Arial CE"/>
      <family val="2"/>
    </font>
    <font>
      <b/>
      <sz val="10"/>
      <color indexed="18"/>
      <name val="Arial CE"/>
      <family val="2"/>
    </font>
    <font>
      <sz val="8"/>
      <color indexed="63"/>
      <name val="Arial CE"/>
      <family val="2"/>
    </font>
    <font>
      <sz val="8"/>
      <color indexed="25"/>
      <name val="Arial CE"/>
      <family val="2"/>
    </font>
    <font>
      <i/>
      <sz val="8"/>
      <color indexed="12"/>
      <name val="Arial CE"/>
      <family val="2"/>
    </font>
    <font>
      <b/>
      <sz val="11"/>
      <name val="Arial CE"/>
      <family val="2"/>
    </font>
    <font>
      <sz val="8"/>
      <name val="ArialMT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 vertical="top"/>
    </xf>
    <xf numFmtId="37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4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64" fontId="5" fillId="0" borderId="0" xfId="0" applyNumberFormat="1" applyFont="1" applyAlignment="1" applyProtection="1">
      <alignment horizontal="right" vertical="top"/>
      <protection/>
    </xf>
    <xf numFmtId="39" fontId="6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164" fontId="7" fillId="0" borderId="0" xfId="0" applyNumberFormat="1" applyFont="1" applyAlignment="1" applyProtection="1">
      <alignment horizontal="right" vertical="top"/>
      <protection/>
    </xf>
    <xf numFmtId="39" fontId="7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37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right"/>
    </xf>
    <xf numFmtId="39" fontId="8" fillId="0" borderId="0" xfId="0" applyNumberFormat="1" applyFont="1" applyAlignment="1">
      <alignment horizontal="right"/>
    </xf>
    <xf numFmtId="37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/>
    </xf>
    <xf numFmtId="164" fontId="9" fillId="0" borderId="0" xfId="0" applyNumberFormat="1" applyFont="1" applyAlignment="1">
      <alignment horizontal="right"/>
    </xf>
    <xf numFmtId="39" fontId="9" fillId="0" borderId="0" xfId="0" applyNumberFormat="1" applyFont="1" applyAlignment="1">
      <alignment horizontal="right"/>
    </xf>
    <xf numFmtId="37" fontId="5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 wrapText="1"/>
    </xf>
    <xf numFmtId="164" fontId="5" fillId="0" borderId="11" xfId="0" applyNumberFormat="1" applyFont="1" applyBorder="1" applyAlignment="1">
      <alignment horizontal="right"/>
    </xf>
    <xf numFmtId="39" fontId="5" fillId="0" borderId="11" xfId="0" applyNumberFormat="1" applyFont="1" applyBorder="1" applyAlignment="1">
      <alignment horizontal="right"/>
    </xf>
    <xf numFmtId="37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164" fontId="10" fillId="0" borderId="0" xfId="0" applyNumberFormat="1" applyFont="1" applyAlignment="1">
      <alignment horizontal="right"/>
    </xf>
    <xf numFmtId="39" fontId="10" fillId="0" borderId="0" xfId="0" applyNumberFormat="1" applyFont="1" applyAlignment="1">
      <alignment horizontal="right"/>
    </xf>
    <xf numFmtId="37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wrapText="1"/>
    </xf>
    <xf numFmtId="164" fontId="11" fillId="0" borderId="0" xfId="0" applyNumberFormat="1" applyFont="1" applyAlignment="1">
      <alignment horizontal="right"/>
    </xf>
    <xf numFmtId="39" fontId="11" fillId="0" borderId="0" xfId="0" applyNumberFormat="1" applyFont="1" applyAlignment="1">
      <alignment horizontal="right"/>
    </xf>
    <xf numFmtId="37" fontId="12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wrapText="1"/>
    </xf>
    <xf numFmtId="164" fontId="12" fillId="0" borderId="11" xfId="0" applyNumberFormat="1" applyFont="1" applyBorder="1" applyAlignment="1">
      <alignment horizontal="right"/>
    </xf>
    <xf numFmtId="39" fontId="12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right" vertical="center"/>
    </xf>
    <xf numFmtId="39" fontId="5" fillId="0" borderId="11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37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 wrapText="1"/>
    </xf>
    <xf numFmtId="164" fontId="13" fillId="0" borderId="0" xfId="0" applyNumberFormat="1" applyFont="1" applyAlignment="1">
      <alignment horizontal="right"/>
    </xf>
    <xf numFmtId="39" fontId="13" fillId="0" borderId="0" xfId="0" applyNumberFormat="1" applyFont="1" applyAlignment="1">
      <alignment horizontal="right"/>
    </xf>
    <xf numFmtId="37" fontId="5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 wrapText="1"/>
    </xf>
    <xf numFmtId="164" fontId="5" fillId="0" borderId="12" xfId="0" applyNumberFormat="1" applyFont="1" applyBorder="1" applyAlignment="1">
      <alignment horizontal="right"/>
    </xf>
    <xf numFmtId="39" fontId="5" fillId="0" borderId="12" xfId="0" applyNumberFormat="1" applyFont="1" applyBorder="1" applyAlignment="1">
      <alignment horizontal="right"/>
    </xf>
    <xf numFmtId="37" fontId="5" fillId="0" borderId="13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left" wrapText="1"/>
    </xf>
    <xf numFmtId="0" fontId="14" fillId="0" borderId="13" xfId="0" applyFont="1" applyFill="1" applyBorder="1" applyAlignment="1">
      <alignment horizontal="left" vertical="top"/>
    </xf>
    <xf numFmtId="0" fontId="14" fillId="0" borderId="13" xfId="0" applyFont="1" applyFill="1" applyBorder="1" applyAlignment="1">
      <alignment vertical="center" wrapText="1"/>
    </xf>
    <xf numFmtId="164" fontId="5" fillId="0" borderId="13" xfId="0" applyNumberFormat="1" applyFont="1" applyFill="1" applyBorder="1" applyAlignment="1">
      <alignment horizontal="right"/>
    </xf>
    <xf numFmtId="39" fontId="5" fillId="0" borderId="13" xfId="0" applyNumberFormat="1" applyFont="1" applyFill="1" applyBorder="1" applyAlignment="1">
      <alignment horizontal="right"/>
    </xf>
    <xf numFmtId="39" fontId="5" fillId="0" borderId="12" xfId="0" applyNumberFormat="1" applyFont="1" applyFill="1" applyBorder="1" applyAlignment="1">
      <alignment horizontal="right"/>
    </xf>
    <xf numFmtId="0" fontId="14" fillId="0" borderId="13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/>
    </xf>
    <xf numFmtId="37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 vertical="top"/>
    </xf>
    <xf numFmtId="164" fontId="5" fillId="0" borderId="0" xfId="0" applyNumberFormat="1" applyFont="1" applyFill="1" applyBorder="1" applyAlignment="1">
      <alignment horizontal="right"/>
    </xf>
    <xf numFmtId="39" fontId="5" fillId="0" borderId="0" xfId="0" applyNumberFormat="1" applyFont="1" applyFill="1" applyBorder="1" applyAlignment="1">
      <alignment horizontal="right"/>
    </xf>
    <xf numFmtId="37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left" wrapText="1"/>
    </xf>
    <xf numFmtId="164" fontId="9" fillId="0" borderId="0" xfId="0" applyNumberFormat="1" applyFont="1" applyFill="1" applyAlignment="1">
      <alignment horizontal="right"/>
    </xf>
    <xf numFmtId="39" fontId="9" fillId="0" borderId="0" xfId="0" applyNumberFormat="1" applyFont="1" applyFill="1" applyAlignment="1">
      <alignment horizontal="right"/>
    </xf>
    <xf numFmtId="37" fontId="5" fillId="0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left" wrapText="1"/>
    </xf>
    <xf numFmtId="164" fontId="5" fillId="0" borderId="11" xfId="0" applyNumberFormat="1" applyFont="1" applyFill="1" applyBorder="1" applyAlignment="1">
      <alignment horizontal="right"/>
    </xf>
    <xf numFmtId="39" fontId="5" fillId="0" borderId="11" xfId="0" applyNumberFormat="1" applyFont="1" applyFill="1" applyBorder="1" applyAlignment="1">
      <alignment horizontal="right"/>
    </xf>
    <xf numFmtId="37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left" wrapText="1"/>
    </xf>
    <xf numFmtId="164" fontId="10" fillId="0" borderId="0" xfId="0" applyNumberFormat="1" applyFont="1" applyFill="1" applyAlignment="1">
      <alignment horizontal="right"/>
    </xf>
    <xf numFmtId="39" fontId="10" fillId="0" borderId="0" xfId="0" applyNumberFormat="1" applyFont="1" applyFill="1" applyAlignment="1">
      <alignment horizontal="right"/>
    </xf>
    <xf numFmtId="0" fontId="2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B83" sqref="B83"/>
    </sheetView>
  </sheetViews>
  <sheetFormatPr defaultColWidth="10.5" defaultRowHeight="12" customHeight="1"/>
  <cols>
    <col min="1" max="1" width="10.66015625" style="1" customWidth="1"/>
    <col min="2" max="2" width="8.66015625" style="2" customWidth="1"/>
    <col min="3" max="3" width="15.5" style="2" customWidth="1"/>
    <col min="4" max="4" width="46.83203125" style="2" customWidth="1"/>
    <col min="5" max="5" width="5.5" style="2" customWidth="1"/>
    <col min="6" max="6" width="11.16015625" style="3" customWidth="1"/>
    <col min="7" max="7" width="13.33203125" style="4" customWidth="1"/>
    <col min="8" max="8" width="19.83203125" style="4" customWidth="1"/>
    <col min="9" max="16384" width="10.5" style="5" customWidth="1"/>
  </cols>
  <sheetData>
    <row r="1" spans="1:8" s="6" customFormat="1" ht="27.75" customHeight="1">
      <c r="A1" s="82" t="s">
        <v>0</v>
      </c>
      <c r="B1" s="82"/>
      <c r="C1" s="82"/>
      <c r="D1" s="82"/>
      <c r="E1" s="82"/>
      <c r="F1" s="82"/>
      <c r="G1" s="82"/>
      <c r="H1" s="82"/>
    </row>
    <row r="2" spans="1:8" s="6" customFormat="1" ht="12.75" customHeight="1">
      <c r="A2" s="7" t="s">
        <v>131</v>
      </c>
      <c r="B2" s="7" t="s">
        <v>1</v>
      </c>
      <c r="C2" s="7"/>
      <c r="D2" s="7"/>
      <c r="E2" s="7"/>
      <c r="F2" s="7"/>
      <c r="G2" s="7"/>
      <c r="H2" s="7"/>
    </row>
    <row r="3" spans="1:8" s="6" customFormat="1" ht="12.75" customHeight="1">
      <c r="A3" s="7" t="s">
        <v>2</v>
      </c>
      <c r="B3" s="7" t="s">
        <v>122</v>
      </c>
      <c r="C3" s="7"/>
      <c r="D3" s="7"/>
      <c r="E3" s="7"/>
      <c r="F3" s="7"/>
      <c r="G3" s="7"/>
      <c r="H3" s="7"/>
    </row>
    <row r="4" spans="1:8" s="6" customFormat="1" ht="13.5" customHeight="1">
      <c r="A4" s="8"/>
      <c r="B4" s="7"/>
      <c r="C4" s="8"/>
      <c r="D4" s="7"/>
      <c r="E4" s="7"/>
      <c r="F4" s="7"/>
      <c r="G4" s="7"/>
      <c r="H4" s="7"/>
    </row>
    <row r="5" spans="1:8" s="6" customFormat="1" ht="6.75" customHeight="1">
      <c r="A5" s="9"/>
      <c r="B5" s="10"/>
      <c r="C5" s="11"/>
      <c r="D5" s="10"/>
      <c r="E5" s="10"/>
      <c r="F5" s="12"/>
      <c r="G5" s="13"/>
      <c r="H5" s="13"/>
    </row>
    <row r="6" spans="1:8" s="6" customFormat="1" ht="12.75" customHeight="1">
      <c r="A6" s="14" t="s">
        <v>3</v>
      </c>
      <c r="B6" s="14"/>
      <c r="C6" s="14"/>
      <c r="D6" s="14"/>
      <c r="E6" s="14"/>
      <c r="F6" s="14"/>
      <c r="G6" s="14"/>
      <c r="H6" s="14"/>
    </row>
    <row r="7" spans="1:8" s="6" customFormat="1" ht="13.5" customHeight="1">
      <c r="A7" s="14" t="s">
        <v>4</v>
      </c>
      <c r="B7" s="14"/>
      <c r="C7" s="14"/>
      <c r="D7" s="14"/>
      <c r="E7" s="14"/>
      <c r="F7" s="14"/>
      <c r="G7" s="14" t="s">
        <v>5</v>
      </c>
      <c r="H7" s="14"/>
    </row>
    <row r="8" spans="1:8" s="6" customFormat="1" ht="13.5" customHeight="1">
      <c r="A8" s="14" t="s">
        <v>6</v>
      </c>
      <c r="B8" s="15"/>
      <c r="C8" s="15"/>
      <c r="D8" s="15"/>
      <c r="E8" s="15"/>
      <c r="F8" s="16"/>
      <c r="G8" s="14" t="s">
        <v>123</v>
      </c>
      <c r="H8" s="17"/>
    </row>
    <row r="9" spans="1:8" s="6" customFormat="1" ht="6" customHeight="1">
      <c r="A9" s="18"/>
      <c r="B9" s="18"/>
      <c r="C9" s="18"/>
      <c r="D9" s="18"/>
      <c r="E9" s="18"/>
      <c r="F9" s="18"/>
      <c r="G9" s="18"/>
      <c r="H9" s="18"/>
    </row>
    <row r="10" spans="1:8" s="6" customFormat="1" ht="25.5" customHeight="1">
      <c r="A10" s="19" t="s">
        <v>7</v>
      </c>
      <c r="B10" s="19" t="s">
        <v>8</v>
      </c>
      <c r="C10" s="19" t="s">
        <v>9</v>
      </c>
      <c r="D10" s="19" t="s">
        <v>10</v>
      </c>
      <c r="E10" s="19" t="s">
        <v>11</v>
      </c>
      <c r="F10" s="19" t="s">
        <v>12</v>
      </c>
      <c r="G10" s="19" t="s">
        <v>13</v>
      </c>
      <c r="H10" s="19" t="s">
        <v>14</v>
      </c>
    </row>
    <row r="11" spans="1:8" s="6" customFormat="1" ht="12.75" customHeight="1" hidden="1">
      <c r="A11" s="19" t="s">
        <v>15</v>
      </c>
      <c r="B11" s="19" t="s">
        <v>16</v>
      </c>
      <c r="C11" s="19" t="s">
        <v>17</v>
      </c>
      <c r="D11" s="19" t="s">
        <v>18</v>
      </c>
      <c r="E11" s="19" t="s">
        <v>19</v>
      </c>
      <c r="F11" s="19" t="s">
        <v>20</v>
      </c>
      <c r="G11" s="19" t="s">
        <v>21</v>
      </c>
      <c r="H11" s="19" t="s">
        <v>22</v>
      </c>
    </row>
    <row r="12" spans="1:8" s="6" customFormat="1" ht="4.5" customHeight="1">
      <c r="A12" s="18"/>
      <c r="B12" s="18"/>
      <c r="C12" s="18"/>
      <c r="D12" s="18"/>
      <c r="E12" s="18"/>
      <c r="F12" s="18"/>
      <c r="G12" s="18"/>
      <c r="H12" s="18"/>
    </row>
    <row r="13" spans="1:8" s="6" customFormat="1" ht="30.75" customHeight="1">
      <c r="A13" s="20"/>
      <c r="B13" s="21"/>
      <c r="C13" s="21" t="s">
        <v>23</v>
      </c>
      <c r="D13" s="21" t="s">
        <v>24</v>
      </c>
      <c r="E13" s="21"/>
      <c r="F13" s="22"/>
      <c r="G13" s="23"/>
      <c r="H13" s="23">
        <f>H14+H34+H45+H50+H66</f>
        <v>0</v>
      </c>
    </row>
    <row r="14" spans="1:8" s="6" customFormat="1" ht="28.5" customHeight="1">
      <c r="A14" s="24"/>
      <c r="B14" s="25"/>
      <c r="C14" s="25" t="s">
        <v>15</v>
      </c>
      <c r="D14" s="25" t="s">
        <v>25</v>
      </c>
      <c r="E14" s="25"/>
      <c r="F14" s="26"/>
      <c r="G14" s="27"/>
      <c r="H14" s="27">
        <f>SUM(H15:H33)</f>
        <v>0</v>
      </c>
    </row>
    <row r="15" spans="1:8" s="6" customFormat="1" ht="24" customHeight="1">
      <c r="A15" s="28">
        <v>1</v>
      </c>
      <c r="B15" s="29" t="s">
        <v>26</v>
      </c>
      <c r="C15" s="29" t="s">
        <v>27</v>
      </c>
      <c r="D15" s="29" t="s">
        <v>28</v>
      </c>
      <c r="E15" s="29" t="s">
        <v>29</v>
      </c>
      <c r="F15" s="30">
        <v>91.5</v>
      </c>
      <c r="G15" s="31"/>
      <c r="H15" s="31">
        <f>F15*G15</f>
        <v>0</v>
      </c>
    </row>
    <row r="16" spans="1:8" s="6" customFormat="1" ht="13.5" customHeight="1">
      <c r="A16" s="32"/>
      <c r="B16" s="33"/>
      <c r="C16" s="33"/>
      <c r="D16" s="33" t="s">
        <v>30</v>
      </c>
      <c r="E16" s="33"/>
      <c r="F16" s="34">
        <v>91.5</v>
      </c>
      <c r="G16" s="35"/>
      <c r="H16" s="35"/>
    </row>
    <row r="17" spans="1:8" s="6" customFormat="1" ht="24" customHeight="1">
      <c r="A17" s="28">
        <v>2</v>
      </c>
      <c r="B17" s="29" t="s">
        <v>26</v>
      </c>
      <c r="C17" s="29" t="s">
        <v>31</v>
      </c>
      <c r="D17" s="29" t="s">
        <v>32</v>
      </c>
      <c r="E17" s="29" t="s">
        <v>29</v>
      </c>
      <c r="F17" s="30">
        <v>91.5</v>
      </c>
      <c r="G17" s="31"/>
      <c r="H17" s="31">
        <f>F17*G17</f>
        <v>0</v>
      </c>
    </row>
    <row r="18" spans="1:8" s="6" customFormat="1" ht="13.5" customHeight="1">
      <c r="A18" s="32"/>
      <c r="B18" s="33"/>
      <c r="C18" s="33"/>
      <c r="D18" s="33" t="s">
        <v>30</v>
      </c>
      <c r="E18" s="33"/>
      <c r="F18" s="34">
        <v>91.5</v>
      </c>
      <c r="G18" s="35"/>
      <c r="H18" s="35"/>
    </row>
    <row r="19" spans="1:8" s="6" customFormat="1" ht="24" customHeight="1">
      <c r="A19" s="28">
        <v>3</v>
      </c>
      <c r="B19" s="29" t="s">
        <v>26</v>
      </c>
      <c r="C19" s="29" t="s">
        <v>33</v>
      </c>
      <c r="D19" s="29" t="s">
        <v>34</v>
      </c>
      <c r="E19" s="29" t="s">
        <v>29</v>
      </c>
      <c r="F19" s="30">
        <v>3092.8</v>
      </c>
      <c r="G19" s="31"/>
      <c r="H19" s="31">
        <f>F19*G19</f>
        <v>0</v>
      </c>
    </row>
    <row r="20" spans="1:8" s="6" customFormat="1" ht="13.5" customHeight="1">
      <c r="A20" s="28">
        <v>4</v>
      </c>
      <c r="B20" s="29" t="s">
        <v>26</v>
      </c>
      <c r="C20" s="29" t="s">
        <v>35</v>
      </c>
      <c r="D20" s="29" t="s">
        <v>36</v>
      </c>
      <c r="E20" s="29" t="s">
        <v>37</v>
      </c>
      <c r="F20" s="30">
        <f>183+76</f>
        <v>259</v>
      </c>
      <c r="G20" s="31"/>
      <c r="H20" s="31">
        <f>F20*G20</f>
        <v>0</v>
      </c>
    </row>
    <row r="21" spans="1:8" s="6" customFormat="1" ht="24" customHeight="1">
      <c r="A21" s="28">
        <v>5</v>
      </c>
      <c r="B21" s="29" t="s">
        <v>38</v>
      </c>
      <c r="C21" s="29" t="s">
        <v>39</v>
      </c>
      <c r="D21" s="29" t="s">
        <v>40</v>
      </c>
      <c r="E21" s="29" t="s">
        <v>41</v>
      </c>
      <c r="F21" s="30">
        <f>F22</f>
        <v>12.610000000000001</v>
      </c>
      <c r="G21" s="31"/>
      <c r="H21" s="31">
        <f>F21*G21</f>
        <v>0</v>
      </c>
    </row>
    <row r="22" spans="1:8" s="6" customFormat="1" ht="13.5" customHeight="1">
      <c r="A22" s="32"/>
      <c r="B22" s="33"/>
      <c r="C22" s="33"/>
      <c r="D22" s="33" t="s">
        <v>42</v>
      </c>
      <c r="E22" s="33"/>
      <c r="F22" s="34">
        <f>(15*0.3*0.5)+(183+76)*0.2*0.2</f>
        <v>12.610000000000001</v>
      </c>
      <c r="G22" s="35"/>
      <c r="H22" s="35"/>
    </row>
    <row r="23" spans="1:8" s="6" customFormat="1" ht="34.5" customHeight="1">
      <c r="A23" s="28">
        <v>6</v>
      </c>
      <c r="B23" s="29" t="s">
        <v>38</v>
      </c>
      <c r="C23" s="29" t="s">
        <v>43</v>
      </c>
      <c r="D23" s="29" t="s">
        <v>44</v>
      </c>
      <c r="E23" s="29" t="s">
        <v>41</v>
      </c>
      <c r="F23" s="30">
        <f>F26</f>
        <v>30.910000000000004</v>
      </c>
      <c r="G23" s="31"/>
      <c r="H23" s="31">
        <f>F23*G23</f>
        <v>0</v>
      </c>
    </row>
    <row r="24" spans="1:8" s="6" customFormat="1" ht="13.5" customHeight="1">
      <c r="A24" s="32"/>
      <c r="B24" s="33"/>
      <c r="C24" s="33"/>
      <c r="D24" s="33" t="s">
        <v>42</v>
      </c>
      <c r="E24" s="33"/>
      <c r="F24" s="34">
        <f>F21</f>
        <v>12.610000000000001</v>
      </c>
      <c r="G24" s="35"/>
      <c r="H24" s="35"/>
    </row>
    <row r="25" spans="1:8" s="6" customFormat="1" ht="13.5" customHeight="1">
      <c r="A25" s="32"/>
      <c r="B25" s="33"/>
      <c r="C25" s="33"/>
      <c r="D25" s="33" t="s">
        <v>45</v>
      </c>
      <c r="E25" s="33"/>
      <c r="F25" s="34">
        <v>18.3</v>
      </c>
      <c r="G25" s="35"/>
      <c r="H25" s="35"/>
    </row>
    <row r="26" spans="1:8" s="6" customFormat="1" ht="13.5" customHeight="1">
      <c r="A26" s="36"/>
      <c r="B26" s="37"/>
      <c r="C26" s="37"/>
      <c r="D26" s="37" t="s">
        <v>46</v>
      </c>
      <c r="E26" s="37"/>
      <c r="F26" s="38">
        <f>SUM(F24:F25)</f>
        <v>30.910000000000004</v>
      </c>
      <c r="G26" s="39"/>
      <c r="H26" s="39"/>
    </row>
    <row r="27" spans="1:8" s="6" customFormat="1" ht="34.5" customHeight="1">
      <c r="A27" s="28">
        <v>7</v>
      </c>
      <c r="B27" s="29" t="s">
        <v>38</v>
      </c>
      <c r="C27" s="29" t="s">
        <v>47</v>
      </c>
      <c r="D27" s="29" t="s">
        <v>48</v>
      </c>
      <c r="E27" s="29" t="s">
        <v>41</v>
      </c>
      <c r="F27" s="30">
        <f>F28</f>
        <v>401.83000000000004</v>
      </c>
      <c r="G27" s="31"/>
      <c r="H27" s="31">
        <f>F27*G27</f>
        <v>0</v>
      </c>
    </row>
    <row r="28" spans="1:8" s="6" customFormat="1" ht="13.5" customHeight="1">
      <c r="A28" s="32"/>
      <c r="B28" s="33"/>
      <c r="C28" s="33"/>
      <c r="D28" s="33" t="s">
        <v>49</v>
      </c>
      <c r="E28" s="33"/>
      <c r="F28" s="34">
        <f>F26*13</f>
        <v>401.83000000000004</v>
      </c>
      <c r="G28" s="35"/>
      <c r="H28" s="35"/>
    </row>
    <row r="29" spans="1:8" s="6" customFormat="1" ht="24" customHeight="1">
      <c r="A29" s="28">
        <v>8</v>
      </c>
      <c r="B29" s="29" t="s">
        <v>38</v>
      </c>
      <c r="C29" s="29" t="s">
        <v>50</v>
      </c>
      <c r="D29" s="29" t="s">
        <v>51</v>
      </c>
      <c r="E29" s="29" t="s">
        <v>41</v>
      </c>
      <c r="F29" s="30">
        <f>F32</f>
        <v>30.910000000000004</v>
      </c>
      <c r="G29" s="31"/>
      <c r="H29" s="31">
        <f>F29*G29</f>
        <v>0</v>
      </c>
    </row>
    <row r="30" spans="1:8" s="6" customFormat="1" ht="13.5" customHeight="1">
      <c r="A30" s="32"/>
      <c r="B30" s="33"/>
      <c r="C30" s="33"/>
      <c r="D30" s="33" t="s">
        <v>52</v>
      </c>
      <c r="E30" s="33"/>
      <c r="F30" s="34">
        <f>F21</f>
        <v>12.610000000000001</v>
      </c>
      <c r="G30" s="35"/>
      <c r="H30" s="35"/>
    </row>
    <row r="31" spans="1:8" s="6" customFormat="1" ht="13.5" customHeight="1">
      <c r="A31" s="32"/>
      <c r="B31" s="33"/>
      <c r="C31" s="33"/>
      <c r="D31" s="33" t="s">
        <v>45</v>
      </c>
      <c r="E31" s="33"/>
      <c r="F31" s="34">
        <v>18.3</v>
      </c>
      <c r="G31" s="35"/>
      <c r="H31" s="35"/>
    </row>
    <row r="32" spans="1:8" s="6" customFormat="1" ht="13.5" customHeight="1">
      <c r="A32" s="36"/>
      <c r="B32" s="37"/>
      <c r="C32" s="37"/>
      <c r="D32" s="37" t="s">
        <v>46</v>
      </c>
      <c r="E32" s="37"/>
      <c r="F32" s="38">
        <f>SUM(F30:F31)</f>
        <v>30.910000000000004</v>
      </c>
      <c r="G32" s="39"/>
      <c r="H32" s="39"/>
    </row>
    <row r="33" spans="1:8" s="6" customFormat="1" ht="24" customHeight="1">
      <c r="A33" s="28">
        <v>9</v>
      </c>
      <c r="B33" s="29" t="s">
        <v>38</v>
      </c>
      <c r="C33" s="29" t="s">
        <v>53</v>
      </c>
      <c r="D33" s="29" t="s">
        <v>54</v>
      </c>
      <c r="E33" s="29" t="s">
        <v>29</v>
      </c>
      <c r="F33" s="30">
        <v>91.5</v>
      </c>
      <c r="G33" s="31"/>
      <c r="H33" s="31">
        <f>F33*G33</f>
        <v>0</v>
      </c>
    </row>
    <row r="34" spans="1:8" s="6" customFormat="1" ht="28.5" customHeight="1">
      <c r="A34" s="24"/>
      <c r="B34" s="25"/>
      <c r="C34" s="25" t="s">
        <v>19</v>
      </c>
      <c r="D34" s="25" t="s">
        <v>55</v>
      </c>
      <c r="E34" s="25"/>
      <c r="F34" s="26"/>
      <c r="G34" s="27"/>
      <c r="H34" s="27">
        <f>SUM(H35:H44)</f>
        <v>0</v>
      </c>
    </row>
    <row r="35" spans="1:8" s="6" customFormat="1" ht="18" customHeight="1">
      <c r="A35" s="28">
        <v>10</v>
      </c>
      <c r="B35" s="29" t="s">
        <v>26</v>
      </c>
      <c r="C35" s="29">
        <v>564861011</v>
      </c>
      <c r="D35" s="29" t="s">
        <v>56</v>
      </c>
      <c r="E35" s="29" t="s">
        <v>29</v>
      </c>
      <c r="F35" s="30">
        <v>91.5</v>
      </c>
      <c r="G35" s="31"/>
      <c r="H35" s="31">
        <f>F35*G35</f>
        <v>0</v>
      </c>
    </row>
    <row r="36" spans="1:8" s="6" customFormat="1" ht="34.5" customHeight="1">
      <c r="A36" s="28">
        <v>11</v>
      </c>
      <c r="B36" s="29" t="s">
        <v>26</v>
      </c>
      <c r="C36" s="29" t="s">
        <v>57</v>
      </c>
      <c r="D36" s="29" t="s">
        <v>58</v>
      </c>
      <c r="E36" s="29" t="s">
        <v>29</v>
      </c>
      <c r="F36" s="30">
        <v>3092.8</v>
      </c>
      <c r="G36" s="31"/>
      <c r="H36" s="31">
        <f>F36*G36</f>
        <v>0</v>
      </c>
    </row>
    <row r="37" spans="1:8" s="6" customFormat="1" ht="13.5" customHeight="1">
      <c r="A37" s="32"/>
      <c r="B37" s="33"/>
      <c r="C37" s="33"/>
      <c r="D37" s="33" t="s">
        <v>59</v>
      </c>
      <c r="E37" s="33"/>
      <c r="F37" s="34">
        <v>3092.8</v>
      </c>
      <c r="G37" s="35"/>
      <c r="H37" s="35"/>
    </row>
    <row r="38" spans="1:8" s="6" customFormat="1" ht="34.5" customHeight="1">
      <c r="A38" s="28">
        <v>12</v>
      </c>
      <c r="B38" s="29" t="s">
        <v>26</v>
      </c>
      <c r="C38" s="29" t="s">
        <v>60</v>
      </c>
      <c r="D38" s="29" t="s">
        <v>61</v>
      </c>
      <c r="E38" s="29" t="s">
        <v>29</v>
      </c>
      <c r="F38" s="30">
        <v>3092.8</v>
      </c>
      <c r="G38" s="31"/>
      <c r="H38" s="31">
        <f aca="true" t="shared" si="0" ref="H38:H44">F38*G38</f>
        <v>0</v>
      </c>
    </row>
    <row r="39" spans="1:8" s="6" customFormat="1" ht="13.5" customHeight="1">
      <c r="A39" s="40">
        <v>13</v>
      </c>
      <c r="B39" s="41" t="s">
        <v>62</v>
      </c>
      <c r="C39" s="41" t="s">
        <v>63</v>
      </c>
      <c r="D39" s="41" t="s">
        <v>64</v>
      </c>
      <c r="E39" s="41" t="s">
        <v>65</v>
      </c>
      <c r="F39" s="42">
        <v>49.484</v>
      </c>
      <c r="G39" s="43"/>
      <c r="H39" s="43">
        <f t="shared" si="0"/>
        <v>0</v>
      </c>
    </row>
    <row r="40" spans="1:8" s="6" customFormat="1" ht="24" customHeight="1">
      <c r="A40" s="28">
        <v>14</v>
      </c>
      <c r="B40" s="29" t="s">
        <v>26</v>
      </c>
      <c r="C40" s="29" t="s">
        <v>66</v>
      </c>
      <c r="D40" s="29" t="s">
        <v>67</v>
      </c>
      <c r="E40" s="29" t="s">
        <v>29</v>
      </c>
      <c r="F40" s="30">
        <v>3092.8</v>
      </c>
      <c r="G40" s="31"/>
      <c r="H40" s="31">
        <f t="shared" si="0"/>
        <v>0</v>
      </c>
    </row>
    <row r="41" spans="1:8" s="6" customFormat="1" ht="13.5" customHeight="1">
      <c r="A41" s="28">
        <v>15</v>
      </c>
      <c r="B41" s="29" t="s">
        <v>26</v>
      </c>
      <c r="C41" s="29" t="s">
        <v>68</v>
      </c>
      <c r="D41" s="29" t="s">
        <v>69</v>
      </c>
      <c r="E41" s="29" t="s">
        <v>29</v>
      </c>
      <c r="F41" s="30">
        <v>3092.8</v>
      </c>
      <c r="G41" s="31"/>
      <c r="H41" s="31">
        <f t="shared" si="0"/>
        <v>0</v>
      </c>
    </row>
    <row r="42" spans="1:8" s="6" customFormat="1" ht="24" customHeight="1">
      <c r="A42" s="28">
        <v>16</v>
      </c>
      <c r="B42" s="29" t="s">
        <v>26</v>
      </c>
      <c r="C42" s="29" t="s">
        <v>70</v>
      </c>
      <c r="D42" s="29" t="s">
        <v>71</v>
      </c>
      <c r="E42" s="29" t="s">
        <v>29</v>
      </c>
      <c r="F42" s="30">
        <v>3092.8</v>
      </c>
      <c r="G42" s="31"/>
      <c r="H42" s="31">
        <f t="shared" si="0"/>
        <v>0</v>
      </c>
    </row>
    <row r="43" spans="1:8" s="6" customFormat="1" ht="24" customHeight="1">
      <c r="A43" s="28">
        <v>17</v>
      </c>
      <c r="B43" s="29" t="s">
        <v>26</v>
      </c>
      <c r="C43" s="29" t="s">
        <v>72</v>
      </c>
      <c r="D43" s="29" t="s">
        <v>73</v>
      </c>
      <c r="E43" s="29" t="s">
        <v>29</v>
      </c>
      <c r="F43" s="30">
        <v>3092.8</v>
      </c>
      <c r="G43" s="31"/>
      <c r="H43" s="31">
        <f t="shared" si="0"/>
        <v>0</v>
      </c>
    </row>
    <row r="44" spans="1:8" s="6" customFormat="1" ht="24" customHeight="1">
      <c r="A44" s="28">
        <v>18</v>
      </c>
      <c r="B44" s="29" t="s">
        <v>26</v>
      </c>
      <c r="C44" s="29" t="s">
        <v>74</v>
      </c>
      <c r="D44" s="29" t="s">
        <v>75</v>
      </c>
      <c r="E44" s="29" t="s">
        <v>29</v>
      </c>
      <c r="F44" s="30">
        <v>91.5</v>
      </c>
      <c r="G44" s="31"/>
      <c r="H44" s="31">
        <f t="shared" si="0"/>
        <v>0</v>
      </c>
    </row>
    <row r="45" spans="1:8" s="6" customFormat="1" ht="28.5" customHeight="1">
      <c r="A45" s="24"/>
      <c r="B45" s="25"/>
      <c r="C45" s="25" t="s">
        <v>22</v>
      </c>
      <c r="D45" s="25" t="s">
        <v>76</v>
      </c>
      <c r="E45" s="25"/>
      <c r="F45" s="26"/>
      <c r="G45" s="27"/>
      <c r="H45" s="27">
        <f>SUM(H46:H49)</f>
        <v>0</v>
      </c>
    </row>
    <row r="46" spans="1:8" s="6" customFormat="1" ht="24" customHeight="1">
      <c r="A46" s="28">
        <v>19</v>
      </c>
      <c r="B46" s="29" t="s">
        <v>26</v>
      </c>
      <c r="C46" s="29" t="s">
        <v>77</v>
      </c>
      <c r="D46" s="29" t="s">
        <v>78</v>
      </c>
      <c r="E46" s="29" t="s">
        <v>79</v>
      </c>
      <c r="F46" s="30">
        <v>13</v>
      </c>
      <c r="G46" s="31"/>
      <c r="H46" s="31">
        <f>F46*G46</f>
        <v>0</v>
      </c>
    </row>
    <row r="47" spans="1:8" s="6" customFormat="1" ht="24" customHeight="1">
      <c r="A47" s="28">
        <v>20</v>
      </c>
      <c r="B47" s="29" t="s">
        <v>26</v>
      </c>
      <c r="C47" s="29" t="s">
        <v>80</v>
      </c>
      <c r="D47" s="29" t="s">
        <v>81</v>
      </c>
      <c r="E47" s="29" t="s">
        <v>79</v>
      </c>
      <c r="F47" s="30">
        <v>9</v>
      </c>
      <c r="G47" s="31"/>
      <c r="H47" s="31">
        <f>F47*G47</f>
        <v>0</v>
      </c>
    </row>
    <row r="48" spans="1:8" s="47" customFormat="1" ht="17.25" customHeight="1">
      <c r="A48" s="28">
        <v>21</v>
      </c>
      <c r="B48" s="44"/>
      <c r="C48" s="44" t="s">
        <v>82</v>
      </c>
      <c r="D48" s="44" t="s">
        <v>83</v>
      </c>
      <c r="E48" s="44" t="s">
        <v>79</v>
      </c>
      <c r="F48" s="45">
        <v>2</v>
      </c>
      <c r="G48" s="46"/>
      <c r="H48" s="46">
        <f>F48*G48</f>
        <v>0</v>
      </c>
    </row>
    <row r="49" spans="1:8" s="47" customFormat="1" ht="17.25" customHeight="1">
      <c r="A49" s="28">
        <v>22</v>
      </c>
      <c r="B49" s="44"/>
      <c r="C49" s="44" t="s">
        <v>82</v>
      </c>
      <c r="D49" s="44" t="s">
        <v>84</v>
      </c>
      <c r="E49" s="44" t="s">
        <v>79</v>
      </c>
      <c r="F49" s="45">
        <v>6</v>
      </c>
      <c r="G49" s="46"/>
      <c r="H49" s="46">
        <f>F49*G49</f>
        <v>0</v>
      </c>
    </row>
    <row r="50" spans="1:8" s="6" customFormat="1" ht="28.5" customHeight="1">
      <c r="A50" s="24"/>
      <c r="B50" s="25"/>
      <c r="C50" s="25" t="s">
        <v>85</v>
      </c>
      <c r="D50" s="25" t="s">
        <v>86</v>
      </c>
      <c r="E50" s="25"/>
      <c r="F50" s="26"/>
      <c r="G50" s="27"/>
      <c r="H50" s="73">
        <f>SUM(H51:H64)</f>
        <v>0</v>
      </c>
    </row>
    <row r="51" spans="1:8" s="6" customFormat="1" ht="24" customHeight="1">
      <c r="A51" s="28">
        <v>23</v>
      </c>
      <c r="B51" s="29" t="s">
        <v>26</v>
      </c>
      <c r="C51" s="29" t="s">
        <v>87</v>
      </c>
      <c r="D51" s="29" t="s">
        <v>88</v>
      </c>
      <c r="E51" s="29" t="s">
        <v>29</v>
      </c>
      <c r="F51" s="30">
        <v>56</v>
      </c>
      <c r="G51" s="31"/>
      <c r="H51" s="31">
        <f>F51*G51</f>
        <v>0</v>
      </c>
    </row>
    <row r="52" spans="1:8" s="6" customFormat="1" ht="24" customHeight="1">
      <c r="A52" s="28">
        <v>24</v>
      </c>
      <c r="B52" s="29" t="s">
        <v>26</v>
      </c>
      <c r="C52" s="29" t="s">
        <v>89</v>
      </c>
      <c r="D52" s="29" t="s">
        <v>90</v>
      </c>
      <c r="E52" s="29" t="s">
        <v>37</v>
      </c>
      <c r="F52" s="30">
        <v>274</v>
      </c>
      <c r="G52" s="31"/>
      <c r="H52" s="31">
        <f>F52*G52</f>
        <v>0</v>
      </c>
    </row>
    <row r="53" spans="1:8" s="6" customFormat="1" ht="13.5" customHeight="1">
      <c r="A53" s="32"/>
      <c r="B53" s="33"/>
      <c r="C53" s="33"/>
      <c r="D53" s="33" t="s">
        <v>91</v>
      </c>
      <c r="E53" s="33"/>
      <c r="F53" s="34">
        <v>274</v>
      </c>
      <c r="G53" s="35"/>
      <c r="H53" s="35"/>
    </row>
    <row r="54" spans="1:8" s="6" customFormat="1" ht="13.5" customHeight="1">
      <c r="A54" s="40">
        <v>25</v>
      </c>
      <c r="B54" s="41" t="s">
        <v>92</v>
      </c>
      <c r="C54" s="41" t="s">
        <v>93</v>
      </c>
      <c r="D54" s="41" t="s">
        <v>94</v>
      </c>
      <c r="E54" s="41" t="s">
        <v>37</v>
      </c>
      <c r="F54" s="42">
        <v>15.3</v>
      </c>
      <c r="G54" s="43"/>
      <c r="H54" s="43">
        <f>F54*G54</f>
        <v>0</v>
      </c>
    </row>
    <row r="55" spans="1:8" s="6" customFormat="1" ht="13.5" customHeight="1">
      <c r="A55" s="36"/>
      <c r="B55" s="37"/>
      <c r="C55" s="37"/>
      <c r="D55" s="37" t="s">
        <v>95</v>
      </c>
      <c r="E55" s="37"/>
      <c r="F55" s="38">
        <v>15.3</v>
      </c>
      <c r="G55" s="39"/>
      <c r="H55" s="39"/>
    </row>
    <row r="56" spans="1:8" s="6" customFormat="1" ht="13.5" customHeight="1">
      <c r="A56" s="28">
        <v>26</v>
      </c>
      <c r="B56" s="29" t="s">
        <v>26</v>
      </c>
      <c r="C56" s="29" t="s">
        <v>96</v>
      </c>
      <c r="D56" s="29" t="s">
        <v>97</v>
      </c>
      <c r="E56" s="29" t="s">
        <v>37</v>
      </c>
      <c r="F56" s="30">
        <f>F20</f>
        <v>259</v>
      </c>
      <c r="G56" s="31"/>
      <c r="H56" s="31">
        <f aca="true" t="shared" si="1" ref="H56:H64">F56*G56</f>
        <v>0</v>
      </c>
    </row>
    <row r="57" spans="1:8" s="6" customFormat="1" ht="24" customHeight="1">
      <c r="A57" s="28">
        <v>27</v>
      </c>
      <c r="B57" s="29" t="s">
        <v>26</v>
      </c>
      <c r="C57" s="29">
        <v>919735112</v>
      </c>
      <c r="D57" s="29" t="s">
        <v>98</v>
      </c>
      <c r="E57" s="29" t="s">
        <v>37</v>
      </c>
      <c r="F57" s="30">
        <v>183</v>
      </c>
      <c r="G57" s="31"/>
      <c r="H57" s="31">
        <f t="shared" si="1"/>
        <v>0</v>
      </c>
    </row>
    <row r="58" spans="1:8" s="6" customFormat="1" ht="24" customHeight="1">
      <c r="A58" s="28">
        <v>28</v>
      </c>
      <c r="B58" s="29" t="s">
        <v>26</v>
      </c>
      <c r="C58" s="29" t="s">
        <v>99</v>
      </c>
      <c r="D58" s="29" t="s">
        <v>100</v>
      </c>
      <c r="E58" s="29" t="s">
        <v>37</v>
      </c>
      <c r="F58" s="30">
        <f>183+66</f>
        <v>249</v>
      </c>
      <c r="G58" s="31"/>
      <c r="H58" s="31">
        <f t="shared" si="1"/>
        <v>0</v>
      </c>
    </row>
    <row r="59" spans="1:8" s="6" customFormat="1" ht="24" customHeight="1">
      <c r="A59" s="52">
        <v>29</v>
      </c>
      <c r="B59" s="53" t="s">
        <v>26</v>
      </c>
      <c r="C59" s="53" t="s">
        <v>101</v>
      </c>
      <c r="D59" s="53" t="s">
        <v>102</v>
      </c>
      <c r="E59" s="53" t="s">
        <v>37</v>
      </c>
      <c r="F59" s="54">
        <f>F58</f>
        <v>249</v>
      </c>
      <c r="G59" s="55"/>
      <c r="H59" s="55">
        <f t="shared" si="1"/>
        <v>0</v>
      </c>
    </row>
    <row r="60" spans="1:8" s="6" customFormat="1" ht="35.25" customHeight="1">
      <c r="A60" s="56">
        <v>30</v>
      </c>
      <c r="B60" s="57"/>
      <c r="C60" s="58" t="s">
        <v>129</v>
      </c>
      <c r="D60" s="59" t="s">
        <v>124</v>
      </c>
      <c r="E60" s="57" t="s">
        <v>29</v>
      </c>
      <c r="F60" s="60">
        <v>72</v>
      </c>
      <c r="G60" s="61"/>
      <c r="H60" s="62">
        <f t="shared" si="1"/>
        <v>0</v>
      </c>
    </row>
    <row r="61" spans="1:8" s="6" customFormat="1" ht="24" customHeight="1">
      <c r="A61" s="56">
        <v>31</v>
      </c>
      <c r="B61" s="57"/>
      <c r="C61" s="58">
        <v>997221612</v>
      </c>
      <c r="D61" s="63" t="s">
        <v>125</v>
      </c>
      <c r="E61" s="57" t="s">
        <v>65</v>
      </c>
      <c r="F61" s="60">
        <v>28</v>
      </c>
      <c r="G61" s="61"/>
      <c r="H61" s="62">
        <f t="shared" si="1"/>
        <v>0</v>
      </c>
    </row>
    <row r="62" spans="1:8" s="6" customFormat="1" ht="24" customHeight="1">
      <c r="A62" s="56">
        <v>32</v>
      </c>
      <c r="B62" s="57"/>
      <c r="C62" s="58">
        <v>113202111</v>
      </c>
      <c r="D62" s="64" t="s">
        <v>126</v>
      </c>
      <c r="E62" s="57" t="s">
        <v>37</v>
      </c>
      <c r="F62" s="60">
        <v>30</v>
      </c>
      <c r="G62" s="61"/>
      <c r="H62" s="62">
        <f t="shared" si="1"/>
        <v>0</v>
      </c>
    </row>
    <row r="63" spans="1:8" s="6" customFormat="1" ht="24" customHeight="1">
      <c r="A63" s="56">
        <v>33</v>
      </c>
      <c r="B63" s="57"/>
      <c r="C63" s="58">
        <v>916131112</v>
      </c>
      <c r="D63" s="59" t="s">
        <v>127</v>
      </c>
      <c r="E63" s="57" t="s">
        <v>37</v>
      </c>
      <c r="F63" s="60">
        <v>30</v>
      </c>
      <c r="G63" s="61"/>
      <c r="H63" s="62">
        <f t="shared" si="1"/>
        <v>0</v>
      </c>
    </row>
    <row r="64" spans="1:8" s="6" customFormat="1" ht="24" customHeight="1">
      <c r="A64" s="56">
        <v>34</v>
      </c>
      <c r="B64" s="57"/>
      <c r="C64" s="58" t="s">
        <v>130</v>
      </c>
      <c r="D64" s="64" t="s">
        <v>128</v>
      </c>
      <c r="E64" s="57" t="s">
        <v>37</v>
      </c>
      <c r="F64" s="60">
        <v>30</v>
      </c>
      <c r="G64" s="61"/>
      <c r="H64" s="61">
        <f t="shared" si="1"/>
        <v>0</v>
      </c>
    </row>
    <row r="65" spans="1:8" s="6" customFormat="1" ht="24" customHeight="1">
      <c r="A65" s="65"/>
      <c r="B65" s="66"/>
      <c r="C65" s="66"/>
      <c r="D65" s="67"/>
      <c r="E65" s="66"/>
      <c r="F65" s="68"/>
      <c r="G65" s="69"/>
      <c r="H65" s="69"/>
    </row>
    <row r="66" spans="1:8" s="6" customFormat="1" ht="28.5" customHeight="1">
      <c r="A66" s="70"/>
      <c r="B66" s="71"/>
      <c r="C66" s="71" t="s">
        <v>103</v>
      </c>
      <c r="D66" s="71" t="s">
        <v>104</v>
      </c>
      <c r="E66" s="71"/>
      <c r="F66" s="72"/>
      <c r="G66" s="73"/>
      <c r="H66" s="73">
        <f>SUM(H67:H79)</f>
        <v>0</v>
      </c>
    </row>
    <row r="67" spans="1:8" s="6" customFormat="1" ht="24" customHeight="1">
      <c r="A67" s="74">
        <v>35</v>
      </c>
      <c r="B67" s="75" t="s">
        <v>105</v>
      </c>
      <c r="C67" s="75" t="s">
        <v>106</v>
      </c>
      <c r="D67" s="75" t="s">
        <v>107</v>
      </c>
      <c r="E67" s="75" t="s">
        <v>65</v>
      </c>
      <c r="F67" s="76">
        <v>36.99</v>
      </c>
      <c r="G67" s="77"/>
      <c r="H67" s="77">
        <f>F67*G67</f>
        <v>0</v>
      </c>
    </row>
    <row r="68" spans="1:8" s="6" customFormat="1" ht="13.5" customHeight="1">
      <c r="A68" s="78"/>
      <c r="B68" s="79"/>
      <c r="C68" s="79"/>
      <c r="D68" s="79" t="s">
        <v>108</v>
      </c>
      <c r="E68" s="79"/>
      <c r="F68" s="80">
        <v>36.99</v>
      </c>
      <c r="G68" s="81"/>
      <c r="H68" s="81"/>
    </row>
    <row r="69" spans="1:8" s="6" customFormat="1" ht="13.5" customHeight="1">
      <c r="A69" s="74">
        <v>36</v>
      </c>
      <c r="B69" s="75" t="s">
        <v>26</v>
      </c>
      <c r="C69" s="75" t="s">
        <v>109</v>
      </c>
      <c r="D69" s="75" t="s">
        <v>110</v>
      </c>
      <c r="E69" s="75" t="s">
        <v>65</v>
      </c>
      <c r="F69" s="76">
        <v>32.94</v>
      </c>
      <c r="G69" s="77"/>
      <c r="H69" s="77">
        <f>F69*G69</f>
        <v>0</v>
      </c>
    </row>
    <row r="70" spans="1:8" s="6" customFormat="1" ht="13.5" customHeight="1">
      <c r="A70" s="78"/>
      <c r="B70" s="79"/>
      <c r="C70" s="79"/>
      <c r="D70" s="79" t="s">
        <v>111</v>
      </c>
      <c r="E70" s="79"/>
      <c r="F70" s="80">
        <v>21.96</v>
      </c>
      <c r="G70" s="81"/>
      <c r="H70" s="81"/>
    </row>
    <row r="71" spans="1:8" s="6" customFormat="1" ht="13.5" customHeight="1">
      <c r="A71" s="32"/>
      <c r="B71" s="33"/>
      <c r="C71" s="33"/>
      <c r="D71" s="33" t="s">
        <v>112</v>
      </c>
      <c r="E71" s="33"/>
      <c r="F71" s="34">
        <v>10.98</v>
      </c>
      <c r="G71" s="35"/>
      <c r="H71" s="35"/>
    </row>
    <row r="72" spans="1:8" s="6" customFormat="1" ht="13.5" customHeight="1">
      <c r="A72" s="36"/>
      <c r="B72" s="37"/>
      <c r="C72" s="37"/>
      <c r="D72" s="37" t="s">
        <v>46</v>
      </c>
      <c r="E72" s="37"/>
      <c r="F72" s="38">
        <v>32.94</v>
      </c>
      <c r="G72" s="39"/>
      <c r="H72" s="39"/>
    </row>
    <row r="73" spans="1:8" s="6" customFormat="1" ht="24" customHeight="1">
      <c r="A73" s="28">
        <v>37</v>
      </c>
      <c r="B73" s="29" t="s">
        <v>26</v>
      </c>
      <c r="C73" s="29" t="s">
        <v>113</v>
      </c>
      <c r="D73" s="29" t="s">
        <v>114</v>
      </c>
      <c r="E73" s="29" t="s">
        <v>65</v>
      </c>
      <c r="F73" s="30">
        <v>285.48</v>
      </c>
      <c r="G73" s="31"/>
      <c r="H73" s="31">
        <f>F73*G73</f>
        <v>0</v>
      </c>
    </row>
    <row r="74" spans="1:8" s="6" customFormat="1" ht="13.5" customHeight="1">
      <c r="A74" s="32"/>
      <c r="B74" s="33"/>
      <c r="C74" s="33"/>
      <c r="D74" s="33" t="s">
        <v>115</v>
      </c>
      <c r="E74" s="33"/>
      <c r="F74" s="34">
        <v>285.48</v>
      </c>
      <c r="G74" s="35"/>
      <c r="H74" s="35"/>
    </row>
    <row r="75" spans="1:8" s="6" customFormat="1" ht="24" customHeight="1">
      <c r="A75" s="28">
        <v>38</v>
      </c>
      <c r="B75" s="29" t="s">
        <v>26</v>
      </c>
      <c r="C75" s="29" t="s">
        <v>116</v>
      </c>
      <c r="D75" s="29" t="s">
        <v>117</v>
      </c>
      <c r="E75" s="29" t="s">
        <v>65</v>
      </c>
      <c r="F75" s="30">
        <v>43.92</v>
      </c>
      <c r="G75" s="31"/>
      <c r="H75" s="31">
        <f>F75*G75</f>
        <v>0</v>
      </c>
    </row>
    <row r="76" spans="1:8" s="6" customFormat="1" ht="13.5" customHeight="1">
      <c r="A76" s="32"/>
      <c r="B76" s="33"/>
      <c r="C76" s="33"/>
      <c r="D76" s="33" t="s">
        <v>111</v>
      </c>
      <c r="E76" s="33"/>
      <c r="F76" s="34">
        <v>21.96</v>
      </c>
      <c r="G76" s="35"/>
      <c r="H76" s="35"/>
    </row>
    <row r="77" spans="1:8" s="6" customFormat="1" ht="13.5" customHeight="1">
      <c r="A77" s="32"/>
      <c r="B77" s="33"/>
      <c r="C77" s="33"/>
      <c r="D77" s="33" t="s">
        <v>118</v>
      </c>
      <c r="E77" s="33"/>
      <c r="F77" s="34">
        <v>21.96</v>
      </c>
      <c r="G77" s="35"/>
      <c r="H77" s="35"/>
    </row>
    <row r="78" spans="1:8" s="6" customFormat="1" ht="13.5" customHeight="1">
      <c r="A78" s="36"/>
      <c r="B78" s="37"/>
      <c r="C78" s="37"/>
      <c r="D78" s="37" t="s">
        <v>46</v>
      </c>
      <c r="E78" s="37"/>
      <c r="F78" s="38">
        <v>43.92</v>
      </c>
      <c r="G78" s="39"/>
      <c r="H78" s="39"/>
    </row>
    <row r="79" spans="1:8" s="6" customFormat="1" ht="24" customHeight="1">
      <c r="A79" s="28">
        <v>39</v>
      </c>
      <c r="B79" s="29" t="s">
        <v>26</v>
      </c>
      <c r="C79" s="29" t="s">
        <v>119</v>
      </c>
      <c r="D79" s="29" t="s">
        <v>120</v>
      </c>
      <c r="E79" s="29" t="s">
        <v>65</v>
      </c>
      <c r="F79" s="30">
        <v>21.96</v>
      </c>
      <c r="G79" s="31"/>
      <c r="H79" s="31">
        <f>F79*G79</f>
        <v>0</v>
      </c>
    </row>
    <row r="80" spans="1:8" s="6" customFormat="1" ht="13.5" customHeight="1">
      <c r="A80" s="32"/>
      <c r="B80" s="33"/>
      <c r="C80" s="33"/>
      <c r="D80" s="33" t="s">
        <v>111</v>
      </c>
      <c r="E80" s="33"/>
      <c r="F80" s="34">
        <v>21.96</v>
      </c>
      <c r="G80" s="35"/>
      <c r="H80" s="35"/>
    </row>
    <row r="81" spans="1:8" s="6" customFormat="1" ht="30.75" customHeight="1">
      <c r="A81" s="48"/>
      <c r="B81" s="49"/>
      <c r="C81" s="49"/>
      <c r="D81" s="49" t="s">
        <v>121</v>
      </c>
      <c r="E81" s="49"/>
      <c r="F81" s="50"/>
      <c r="G81" s="51"/>
      <c r="H81" s="51">
        <f>H14+H34+H45+H50+H66</f>
        <v>0</v>
      </c>
    </row>
  </sheetData>
  <sheetProtection selectLockedCells="1" selectUnlockedCells="1"/>
  <mergeCells count="1">
    <mergeCell ref="A1:H1"/>
  </mergeCells>
  <printOptions/>
  <pageMargins left="0.39375" right="0.39375" top="0.7875" bottom="0.7875" header="0.5118055555555555" footer="0"/>
  <pageSetup fitToHeight="100" fitToWidth="1" horizontalDpi="600" verticalDpi="600" orientation="portrait" paperSize="9" scale="92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Hubená Věra</dc:creator>
  <cp:keywords/>
  <dc:description/>
  <cp:lastModifiedBy>Hubená Věra</cp:lastModifiedBy>
  <cp:lastPrinted>2023-04-18T10:20:13Z</cp:lastPrinted>
  <dcterms:created xsi:type="dcterms:W3CDTF">2023-02-28T08:57:34Z</dcterms:created>
  <dcterms:modified xsi:type="dcterms:W3CDTF">2023-04-18T11:03:14Z</dcterms:modified>
  <cp:category/>
  <cp:version/>
  <cp:contentType/>
  <cp:contentStatus/>
</cp:coreProperties>
</file>