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5476" windowHeight="11688" activeTab="0"/>
  </bookViews>
  <sheets>
    <sheet name="163" sheetId="1" r:id="rId1"/>
    <sheet name="165" sheetId="2" r:id="rId2"/>
    <sheet name="390" sheetId="3" r:id="rId3"/>
    <sheet name="449" sheetId="4" r:id="rId4"/>
    <sheet name="1708" sheetId="5" r:id="rId5"/>
    <sheet name="55" sheetId="6" r:id="rId6"/>
    <sheet name="470" sheetId="7" r:id="rId7"/>
    <sheet name="sumar budovy A - G" sheetId="8" r:id="rId8"/>
    <sheet name="poliklinika" sheetId="9" r:id="rId9"/>
    <sheet name="ostatní činnosti" sheetId="10" r:id="rId10"/>
  </sheets>
  <definedNames>
    <definedName name="_xlnm.Print_Area" localSheetId="9">'ostatní činnosti'!$A$1:$I$68</definedName>
  </definedNames>
  <calcPr fullCalcOnLoad="1"/>
</workbook>
</file>

<file path=xl/sharedStrings.xml><?xml version="1.0" encoding="utf-8"?>
<sst xmlns="http://schemas.openxmlformats.org/spreadsheetml/2006/main" count="843" uniqueCount="158">
  <si>
    <t>č.pol.</t>
  </si>
  <si>
    <t>MJ</t>
  </si>
  <si>
    <t>množství</t>
  </si>
  <si>
    <t>počet úkonů/rok</t>
  </si>
  <si>
    <t>1.</t>
  </si>
  <si>
    <t>2</t>
  </si>
  <si>
    <t>3</t>
  </si>
  <si>
    <t>4</t>
  </si>
  <si>
    <t>5</t>
  </si>
  <si>
    <t>6</t>
  </si>
  <si>
    <t>7</t>
  </si>
  <si>
    <t>9</t>
  </si>
  <si>
    <t>denní úklid</t>
  </si>
  <si>
    <t>obklady - sociální zařízení</t>
  </si>
  <si>
    <t>zařizovací předměty sociál.zařízení</t>
  </si>
  <si>
    <t>skla, prosklené přepážky, skleněné dveře</t>
  </si>
  <si>
    <r>
      <t>m</t>
    </r>
    <r>
      <rPr>
        <vertAlign val="superscript"/>
        <sz val="11"/>
        <color indexed="8"/>
        <rFont val="Calibri"/>
        <family val="2"/>
      </rPr>
      <t>2</t>
    </r>
  </si>
  <si>
    <t>ks</t>
  </si>
  <si>
    <t>cena za MJ Kč bez DPH</t>
  </si>
  <si>
    <t>cena celkem za rok  bez DPH</t>
  </si>
  <si>
    <t>cena za 4 roky bez DPH</t>
  </si>
  <si>
    <t>8.</t>
  </si>
  <si>
    <t>úklid 3x týdně</t>
  </si>
  <si>
    <t>podlahy - sociální zařízení - dlažba</t>
  </si>
  <si>
    <t>výtahy - nerez</t>
  </si>
  <si>
    <t>venkovní - předvstupní - prostory - kámen</t>
  </si>
  <si>
    <t>podlahy - chodby, schodiště, výtahy - dlažba, linoleum, kámen</t>
  </si>
  <si>
    <t>podlahy - kanceláře - koberec, linoleum, parkety</t>
  </si>
  <si>
    <t>kuchyňky</t>
  </si>
  <si>
    <t>podlahy - společné prostory v suterénu</t>
  </si>
  <si>
    <t>úklid 1x týdně</t>
  </si>
  <si>
    <t>10.</t>
  </si>
  <si>
    <t>úklid 2x měsíčně</t>
  </si>
  <si>
    <t>mytí dveří</t>
  </si>
  <si>
    <t>vysávání čalouněného nábytku</t>
  </si>
  <si>
    <t>čištění koženého nábytku</t>
  </si>
  <si>
    <t>úklid 6x ročně</t>
  </si>
  <si>
    <t xml:space="preserve">úklid zasedací místnosti v 2.NP </t>
  </si>
  <si>
    <t>úklid obřadní síně v 1.NP</t>
  </si>
  <si>
    <t>úklid 1x ročně</t>
  </si>
  <si>
    <t>spisovny v suterénu</t>
  </si>
  <si>
    <t>otopná tělesa</t>
  </si>
  <si>
    <t>obklad dřevo</t>
  </si>
  <si>
    <t>úklid dle potřeby - nejméně 1x měsíčně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</si>
  <si>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</si>
  <si>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</si>
  <si>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</si>
  <si>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</si>
  <si>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</si>
  <si>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</si>
  <si>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</si>
  <si>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</si>
  <si>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</si>
  <si>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úklid ostatních místností dle specifikace</t>
  </si>
  <si>
    <t>20.</t>
  </si>
  <si>
    <t>součet za budovu:</t>
  </si>
  <si>
    <t>Budova "A" čp. 163 - popis položky</t>
  </si>
  <si>
    <t>Budova "B" čp. 165 - popis položky</t>
  </si>
  <si>
    <t>2.</t>
  </si>
  <si>
    <t>3.</t>
  </si>
  <si>
    <t>4.</t>
  </si>
  <si>
    <t>5.</t>
  </si>
  <si>
    <t>6.</t>
  </si>
  <si>
    <t>7.</t>
  </si>
  <si>
    <t>9.</t>
  </si>
  <si>
    <t>Budova "C" čp. 390 - popis položky</t>
  </si>
  <si>
    <t>skleněné vitriny - 1.NP</t>
  </si>
  <si>
    <t>Budova "D" čp. 449 - popis položky</t>
  </si>
  <si>
    <t>Budova "E" čp. 1708 - popis položky</t>
  </si>
  <si>
    <t>Budova "F" čp. 55 - popis položky</t>
  </si>
  <si>
    <t>Budova Poliklinika - čp. 2160 - popis položky</t>
  </si>
  <si>
    <t>úklid 1x měsíčně</t>
  </si>
  <si>
    <t>výtahy - nerez/kov</t>
  </si>
  <si>
    <t>úklid 1x za 3 měsíce</t>
  </si>
  <si>
    <t>úklid nouzových východů</t>
  </si>
  <si>
    <t>luxferové stěny</t>
  </si>
  <si>
    <t>podlahy - společné prostory v suterénu + okolí památky</t>
  </si>
  <si>
    <t>keramické obklady</t>
  </si>
  <si>
    <t>nátěr olejový</t>
  </si>
  <si>
    <t>Ceník speciálních úklidových, čisticích a mycích prací a služeb</t>
  </si>
  <si>
    <t>OKNA</t>
  </si>
  <si>
    <t>jednotka</t>
  </si>
  <si>
    <t>Kč/jednotka</t>
  </si>
  <si>
    <t>bez 21% DPH</t>
  </si>
  <si>
    <t>s 21% DPH</t>
  </si>
  <si>
    <t>mytí oken jednoduchých a vakuovaných včetně rámů</t>
  </si>
  <si>
    <t>mytí oken zdvojených včetně rámů oken</t>
  </si>
  <si>
    <t>mytí oken špaletových včetně rámů oken</t>
  </si>
  <si>
    <t>mytí obtížně přístupných prosklených ploch - více než 4 m nad podlahou (žebříky,pojízdné lešení,plošina)</t>
  </si>
  <si>
    <t>mytí parapetů vnějších</t>
  </si>
  <si>
    <t>bm</t>
  </si>
  <si>
    <t>Příslušenství oken</t>
  </si>
  <si>
    <t>praní záclon včetně zavěšení a svěšení</t>
  </si>
  <si>
    <t>čištění vertikálních žaluzií  včetně svěšení a navěšení</t>
  </si>
  <si>
    <t>čištění horizontálních žaluzií (plast, kov)</t>
  </si>
  <si>
    <t>PODLAHY</t>
  </si>
  <si>
    <t>Koberce</t>
  </si>
  <si>
    <t>čištění extračním strojem</t>
  </si>
  <si>
    <t xml:space="preserve">hloubkové čištění kotoučovým strojem </t>
  </si>
  <si>
    <t>Parkety a dřevěné podlahy</t>
  </si>
  <si>
    <t>čištění parket kotoučovým strojem, včetně ceny rozpouštědel</t>
  </si>
  <si>
    <t>voskování parket(neobsahuje ceny prostředků na ošetření)</t>
  </si>
  <si>
    <t>leštění parket ( bez aplikace chemie )</t>
  </si>
  <si>
    <t>kompletní ošetření parket A(mytí,voskování,leštění včetně materiálu-hydrovosk-pasta)</t>
  </si>
  <si>
    <t>Dlažba,mramor,kámen,beton,PVC a jiné tvrdé povrchy</t>
  </si>
  <si>
    <t>kompletní ošetření podlahy (mytí ,povrchové ošetření,leštění - včetně materiálu)</t>
  </si>
  <si>
    <t>povrchové ošetření podlah polymery</t>
  </si>
  <si>
    <t>Schodiště</t>
  </si>
  <si>
    <t>ruční mytí s odsáváním</t>
  </si>
  <si>
    <t>Čištění čalounění a nábytku</t>
  </si>
  <si>
    <t>čištění čalouněného nábytku extrakčním strojem:</t>
  </si>
  <si>
    <t>židle</t>
  </si>
  <si>
    <t>křeslo</t>
  </si>
  <si>
    <t>dvousedadlová pohovka</t>
  </si>
  <si>
    <t>trojsedadlová   pohovka</t>
  </si>
  <si>
    <t>čištění dřevěného nábytku - čištění, napouštění, leštění</t>
  </si>
  <si>
    <t>čištění koženého nábytku - čištění, napouštění, leštění</t>
  </si>
  <si>
    <t>OBKLADY NA STĚNÁCH</t>
  </si>
  <si>
    <t>mramorové - základní čištění (dle užitých přípravků)</t>
  </si>
  <si>
    <t>dřevěné - základní čištění (dle užitých přípravků) včetně napouštění a leštění</t>
  </si>
  <si>
    <t>OSTATNÍ</t>
  </si>
  <si>
    <t>komplexní úklid po malířích a rekonstrukcích, generální úklidy</t>
  </si>
  <si>
    <t>m2</t>
  </si>
  <si>
    <t>mytí a čištění podhledů a stropů dle složitosti a obtížnosti</t>
  </si>
  <si>
    <t xml:space="preserve">mytí a čištění klimatizačních systémů - povrchové, vnější </t>
  </si>
  <si>
    <t>sochy - do 2,5m výšky</t>
  </si>
  <si>
    <t>plastiky běžné velikosti (bez nutnosti použití lešení nebo hydraulické plošiny)</t>
  </si>
  <si>
    <t>mytí a čištění osvětlovacích těles vč. křišťálových</t>
  </si>
  <si>
    <t>hod</t>
  </si>
  <si>
    <t>odsávání vody vysavačem do vlhkého a mokrého prostředí</t>
  </si>
  <si>
    <t>praní ručníků a utěrek</t>
  </si>
  <si>
    <t>Ceny obsažené v tomto ceníku budou konečné a obsahují přímé náklady, režijní náklady, provozní i správní.</t>
  </si>
  <si>
    <t>rok 2020 = 251 prac. dnů</t>
  </si>
  <si>
    <t>rok 2020 = 53 týdnů</t>
  </si>
  <si>
    <r>
      <t>m</t>
    </r>
    <r>
      <rPr>
        <vertAlign val="superscript"/>
        <sz val="11"/>
        <color indexed="8"/>
        <rFont val="Calibri"/>
        <family val="2"/>
      </rPr>
      <t>2</t>
    </r>
  </si>
  <si>
    <t>Zajištění úklidových služeb - cenová nabídka - rok 2020</t>
  </si>
  <si>
    <t>podlahy - společné prostory v suterénu (historický sklep)</t>
  </si>
  <si>
    <t>vysávání čalouněného nábytku (u starosty)</t>
  </si>
  <si>
    <t>obklad dřevo (obřadní síň přízemí)</t>
  </si>
  <si>
    <t>21.</t>
  </si>
  <si>
    <t>otírání povrchů zařizovacích předmětů (chladničky, MWT, skartovačky, kopírky aj.)</t>
  </si>
  <si>
    <t>skleněné vitriny - 1.NP (TIC)</t>
  </si>
  <si>
    <t>podlahy - kanceláře - koberec, linoleum</t>
  </si>
  <si>
    <t>skla, skleněné dveře</t>
  </si>
  <si>
    <t>úklid ostatních místností dle specifikace (servrovna, spisovna)</t>
  </si>
  <si>
    <t>podlahy - chodby, schodiště, výtahy - linoleum, kámen</t>
  </si>
  <si>
    <t>skla,  skleněné dveře</t>
  </si>
  <si>
    <t xml:space="preserve">skleněné vitriny </t>
  </si>
  <si>
    <t>skleněné vitriny - 1.NP - venkovní</t>
  </si>
  <si>
    <t>obklad keramika</t>
  </si>
  <si>
    <t>zařizovací předměty sociál. zařízení</t>
  </si>
  <si>
    <t>Budova "G" čp. 470 - popis položky</t>
  </si>
  <si>
    <t>Budova "A až "G" - popis položky</t>
  </si>
  <si>
    <t>obklady - sociální zařízení+kuchyńka</t>
  </si>
  <si>
    <t>skleněné vitriny</t>
  </si>
  <si>
    <t xml:space="preserve">úklid zasedací místnosti  </t>
  </si>
  <si>
    <t>venkovní - předvstupní prostory a hlavní schodiště - kámen</t>
  </si>
  <si>
    <r>
      <t>m</t>
    </r>
    <r>
      <rPr>
        <vertAlign val="superscript"/>
        <sz val="11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</si>
</sst>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9"/>
      </left>
      <right/>
      <top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7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33" borderId="27" xfId="0" applyNumberFormat="1" applyFill="1" applyBorder="1" applyAlignment="1">
      <alignment/>
    </xf>
    <xf numFmtId="3" fontId="0" fillId="33" borderId="27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2" xfId="0" applyBorder="1" applyAlignment="1">
      <alignment horizontal="right"/>
    </xf>
    <xf numFmtId="0" fontId="24" fillId="0" borderId="28" xfId="47" applyFont="1" applyFill="1" applyBorder="1" applyAlignment="1">
      <alignment vertical="center" wrapText="1"/>
      <protection/>
    </xf>
    <xf numFmtId="164" fontId="24" fillId="0" borderId="28" xfId="47" applyNumberFormat="1" applyFont="1" applyFill="1" applyBorder="1" applyAlignment="1">
      <alignment horizontal="center" vertical="center" wrapText="1"/>
      <protection/>
    </xf>
    <xf numFmtId="164" fontId="24" fillId="0" borderId="29" xfId="47" applyNumberFormat="1" applyFont="1" applyFill="1" applyBorder="1" applyAlignment="1">
      <alignment horizontal="center" vertical="center" wrapText="1"/>
      <protection/>
    </xf>
    <xf numFmtId="0" fontId="25" fillId="0" borderId="30" xfId="47" applyFont="1" applyFill="1" applyBorder="1" applyAlignment="1">
      <alignment vertical="center" wrapText="1"/>
      <protection/>
    </xf>
    <xf numFmtId="0" fontId="25" fillId="0" borderId="28" xfId="47" applyFont="1" applyFill="1" applyBorder="1" applyAlignment="1">
      <alignment vertical="center" wrapText="1"/>
      <protection/>
    </xf>
    <xf numFmtId="0" fontId="25" fillId="0" borderId="28" xfId="47" applyFont="1" applyFill="1" applyBorder="1" applyAlignment="1">
      <alignment horizontal="center" vertical="center" wrapText="1"/>
      <protection/>
    </xf>
    <xf numFmtId="164" fontId="25" fillId="0" borderId="28" xfId="47" applyNumberFormat="1" applyFont="1" applyFill="1" applyBorder="1" applyAlignment="1">
      <alignment horizontal="center" vertical="center" wrapText="1"/>
      <protection/>
    </xf>
    <xf numFmtId="164" fontId="25" fillId="0" borderId="29" xfId="47" applyNumberFormat="1" applyFont="1" applyFill="1" applyBorder="1" applyAlignment="1">
      <alignment horizontal="center" vertical="center" wrapText="1"/>
      <protection/>
    </xf>
    <xf numFmtId="0" fontId="25" fillId="0" borderId="31" xfId="47" applyNumberFormat="1" applyFont="1" applyFill="1" applyBorder="1" applyAlignment="1">
      <alignment horizontal="left" vertical="center" wrapText="1"/>
      <protection/>
    </xf>
    <xf numFmtId="0" fontId="25" fillId="0" borderId="32" xfId="47" applyFont="1" applyFill="1" applyBorder="1" applyAlignment="1">
      <alignment vertical="center" wrapText="1"/>
      <protection/>
    </xf>
    <xf numFmtId="0" fontId="25" fillId="0" borderId="32" xfId="47" applyFont="1" applyFill="1" applyBorder="1" applyAlignment="1">
      <alignment horizontal="center" vertical="center" wrapText="1"/>
      <protection/>
    </xf>
    <xf numFmtId="164" fontId="25" fillId="0" borderId="33" xfId="47" applyNumberFormat="1" applyFont="1" applyFill="1" applyBorder="1" applyAlignment="1">
      <alignment horizontal="center" vertical="center" wrapText="1"/>
      <protection/>
    </xf>
    <xf numFmtId="0" fontId="25" fillId="0" borderId="23" xfId="47" applyNumberFormat="1" applyFont="1" applyFill="1" applyBorder="1" applyAlignment="1">
      <alignment horizontal="left" vertical="center" wrapText="1"/>
      <protection/>
    </xf>
    <xf numFmtId="0" fontId="25" fillId="0" borderId="10" xfId="47" applyFont="1" applyFill="1" applyBorder="1" applyAlignment="1">
      <alignment vertical="center" wrapText="1"/>
      <protection/>
    </xf>
    <xf numFmtId="0" fontId="25" fillId="0" borderId="10" xfId="47" applyFont="1" applyFill="1" applyBorder="1" applyAlignment="1">
      <alignment horizontal="center" vertical="center" wrapText="1"/>
      <protection/>
    </xf>
    <xf numFmtId="0" fontId="25" fillId="0" borderId="31" xfId="47" applyFont="1" applyFill="1" applyBorder="1" applyAlignment="1">
      <alignment vertical="center" wrapText="1"/>
      <protection/>
    </xf>
    <xf numFmtId="0" fontId="25" fillId="0" borderId="23" xfId="47" applyFont="1" applyFill="1" applyBorder="1" applyAlignment="1">
      <alignment vertical="center" wrapText="1"/>
      <protection/>
    </xf>
    <xf numFmtId="0" fontId="25" fillId="0" borderId="31" xfId="47" applyNumberFormat="1" applyFont="1" applyFill="1" applyBorder="1" applyAlignment="1">
      <alignment vertical="center" wrapText="1"/>
      <protection/>
    </xf>
    <xf numFmtId="0" fontId="25" fillId="0" borderId="34" xfId="47" applyFont="1" applyFill="1" applyBorder="1" applyAlignment="1">
      <alignment vertical="center" wrapText="1"/>
      <protection/>
    </xf>
    <xf numFmtId="0" fontId="25" fillId="0" borderId="35" xfId="47" applyFont="1" applyFill="1" applyBorder="1" applyAlignment="1">
      <alignment vertical="center" wrapText="1"/>
      <protection/>
    </xf>
    <xf numFmtId="0" fontId="25" fillId="0" borderId="35" xfId="47" applyFont="1" applyFill="1" applyBorder="1" applyAlignment="1">
      <alignment horizontal="center" vertical="center" wrapText="1"/>
      <protection/>
    </xf>
    <xf numFmtId="164" fontId="25" fillId="0" borderId="36" xfId="47" applyNumberFormat="1" applyFont="1" applyFill="1" applyBorder="1" applyAlignment="1">
      <alignment horizontal="center" vertical="center" wrapText="1"/>
      <protection/>
    </xf>
    <xf numFmtId="0" fontId="25" fillId="0" borderId="23" xfId="47" applyFont="1" applyFill="1" applyBorder="1" applyAlignment="1">
      <alignment horizontal="left" vertical="center" wrapText="1" indent="2"/>
      <protection/>
    </xf>
    <xf numFmtId="0" fontId="26" fillId="0" borderId="18" xfId="47" applyFont="1" applyFill="1" applyBorder="1" applyAlignment="1">
      <alignment horizontal="center" vertical="center" wrapText="1"/>
      <protection/>
    </xf>
    <xf numFmtId="164" fontId="27" fillId="0" borderId="18" xfId="47" applyNumberFormat="1" applyFont="1" applyFill="1" applyBorder="1" applyAlignment="1">
      <alignment horizontal="center" vertical="center" wrapText="1"/>
      <protection/>
    </xf>
    <xf numFmtId="164" fontId="27" fillId="0" borderId="22" xfId="47" applyNumberFormat="1" applyFont="1" applyFill="1" applyBorder="1" applyAlignment="1">
      <alignment horizontal="center" vertical="center" wrapText="1"/>
      <protection/>
    </xf>
    <xf numFmtId="0" fontId="27" fillId="0" borderId="34" xfId="47" applyFont="1" applyBorder="1" applyAlignment="1">
      <alignment wrapText="1"/>
      <protection/>
    </xf>
    <xf numFmtId="0" fontId="24" fillId="0" borderId="17" xfId="47" applyFont="1" applyBorder="1" applyAlignment="1">
      <alignment wrapText="1"/>
      <protection/>
    </xf>
    <xf numFmtId="4" fontId="0" fillId="34" borderId="26" xfId="0" applyNumberFormat="1" applyFill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3" fontId="0" fillId="0" borderId="27" xfId="0" applyNumberFormat="1" applyFont="1" applyBorder="1" applyAlignment="1">
      <alignment horizontal="center"/>
    </xf>
    <xf numFmtId="4" fontId="0" fillId="34" borderId="26" xfId="0" applyNumberFormat="1" applyFont="1" applyFill="1" applyBorder="1" applyAlignment="1" applyProtection="1">
      <alignment/>
      <protection locked="0"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2" fillId="33" borderId="3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5" fillId="0" borderId="12" xfId="0" applyFont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/>
      <protection locked="0"/>
    </xf>
    <xf numFmtId="0" fontId="27" fillId="0" borderId="37" xfId="47" applyFont="1" applyFill="1" applyBorder="1" applyAlignment="1">
      <alignment vertical="center" wrapText="1"/>
      <protection/>
    </xf>
    <xf numFmtId="4" fontId="0" fillId="34" borderId="32" xfId="0" applyNumberFormat="1" applyFont="1" applyFill="1" applyBorder="1" applyAlignment="1" applyProtection="1">
      <alignment/>
      <protection locked="0"/>
    </xf>
    <xf numFmtId="4" fontId="0" fillId="34" borderId="28" xfId="0" applyNumberFormat="1" applyFont="1" applyFill="1" applyBorder="1" applyAlignment="1" applyProtection="1">
      <alignment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29" fillId="0" borderId="0" xfId="47" applyFont="1" applyFill="1" applyAlignment="1">
      <alignment vertical="center" wrapText="1"/>
      <protection/>
    </xf>
    <xf numFmtId="0" fontId="25" fillId="0" borderId="0" xfId="47" applyFont="1" applyFill="1" applyAlignment="1">
      <alignment vertical="center" wrapText="1"/>
      <protection/>
    </xf>
    <xf numFmtId="0" fontId="25" fillId="0" borderId="0" xfId="47" applyFont="1" applyFill="1" applyAlignment="1">
      <alignment horizontal="center" vertical="center" wrapText="1"/>
      <protection/>
    </xf>
    <xf numFmtId="164" fontId="25" fillId="0" borderId="0" xfId="47" applyNumberFormat="1" applyFont="1" applyFill="1" applyAlignment="1">
      <alignment horizontal="center" vertical="center" wrapText="1"/>
      <protection/>
    </xf>
    <xf numFmtId="10" fontId="25" fillId="0" borderId="0" xfId="47" applyNumberFormat="1" applyFont="1" applyFill="1" applyAlignment="1">
      <alignment vertical="center" wrapText="1"/>
      <protection/>
    </xf>
    <xf numFmtId="0" fontId="30" fillId="0" borderId="0" xfId="47" applyFont="1" applyAlignment="1">
      <alignment wrapText="1"/>
      <protection/>
    </xf>
    <xf numFmtId="0" fontId="25" fillId="0" borderId="0" xfId="47" applyNumberFormat="1" applyFont="1" applyFill="1" applyAlignment="1">
      <alignment vertical="center"/>
      <protection/>
    </xf>
    <xf numFmtId="0" fontId="30" fillId="0" borderId="0" xfId="47" applyNumberFormat="1" applyFont="1" applyAlignment="1">
      <alignment/>
      <protection/>
    </xf>
    <xf numFmtId="0" fontId="25" fillId="0" borderId="0" xfId="47" applyFont="1" applyFill="1" applyBorder="1" applyAlignment="1">
      <alignment vertical="center" wrapText="1"/>
      <protection/>
    </xf>
    <xf numFmtId="0" fontId="25" fillId="0" borderId="0" xfId="47" applyFont="1" applyFill="1" applyBorder="1" applyAlignment="1">
      <alignment horizontal="center" vertical="center" wrapText="1"/>
      <protection/>
    </xf>
    <xf numFmtId="164" fontId="25" fillId="0" borderId="0" xfId="47" applyNumberFormat="1" applyFont="1" applyFill="1" applyBorder="1" applyAlignment="1">
      <alignment horizontal="center" vertical="center" wrapText="1"/>
      <protection/>
    </xf>
    <xf numFmtId="0" fontId="31" fillId="0" borderId="38" xfId="47" applyNumberFormat="1" applyFont="1" applyFill="1" applyBorder="1" applyAlignment="1">
      <alignment horizontal="left" vertical="center" wrapText="1"/>
      <protection/>
    </xf>
    <xf numFmtId="0" fontId="31" fillId="0" borderId="39" xfId="47" applyFont="1" applyFill="1" applyBorder="1" applyAlignment="1">
      <alignment vertical="center" wrapText="1"/>
      <protection/>
    </xf>
    <xf numFmtId="0" fontId="31" fillId="0" borderId="39" xfId="47" applyFont="1" applyFill="1" applyBorder="1" applyAlignment="1">
      <alignment horizontal="center" vertical="center" wrapText="1"/>
      <protection/>
    </xf>
    <xf numFmtId="164" fontId="31" fillId="0" borderId="39" xfId="47" applyNumberFormat="1" applyFont="1" applyFill="1" applyBorder="1" applyAlignment="1">
      <alignment horizontal="center" vertical="center" wrapText="1"/>
      <protection/>
    </xf>
    <xf numFmtId="164" fontId="31" fillId="0" borderId="40" xfId="47" applyNumberFormat="1" applyFont="1" applyFill="1" applyBorder="1" applyAlignment="1">
      <alignment horizontal="center" vertical="center" wrapText="1"/>
      <protection/>
    </xf>
    <xf numFmtId="0" fontId="25" fillId="0" borderId="0" xfId="47" applyFont="1" applyFill="1" applyAlignment="1">
      <alignment horizontal="left" vertical="center" wrapText="1"/>
      <protection/>
    </xf>
    <xf numFmtId="0" fontId="27" fillId="0" borderId="18" xfId="47" applyFont="1" applyFill="1" applyBorder="1" applyAlignment="1">
      <alignment horizontal="center" vertical="center" wrapText="1"/>
      <protection/>
    </xf>
    <xf numFmtId="0" fontId="25" fillId="0" borderId="41" xfId="47" applyFont="1" applyFill="1" applyBorder="1" applyAlignment="1">
      <alignment horizontal="left" vertical="center" wrapText="1"/>
      <protection/>
    </xf>
    <xf numFmtId="164" fontId="25" fillId="0" borderId="42" xfId="47" applyNumberFormat="1" applyFont="1" applyFill="1" applyBorder="1" applyAlignment="1">
      <alignment horizontal="center" vertical="center" wrapText="1"/>
      <protection/>
    </xf>
    <xf numFmtId="0" fontId="31" fillId="0" borderId="38" xfId="47" applyFont="1" applyFill="1" applyBorder="1" applyAlignment="1">
      <alignment vertical="center" wrapText="1"/>
      <protection/>
    </xf>
    <xf numFmtId="0" fontId="27" fillId="0" borderId="18" xfId="47" applyFont="1" applyFill="1" applyBorder="1" applyAlignment="1">
      <alignment vertical="center" wrapText="1"/>
      <protection/>
    </xf>
    <xf numFmtId="0" fontId="24" fillId="0" borderId="18" xfId="47" applyFont="1" applyFill="1" applyBorder="1" applyAlignment="1">
      <alignment vertical="center" wrapText="1"/>
      <protection/>
    </xf>
    <xf numFmtId="0" fontId="26" fillId="0" borderId="28" xfId="47" applyFont="1" applyFill="1" applyBorder="1" applyAlignment="1">
      <alignment horizontal="center" vertical="center" wrapText="1"/>
      <protection/>
    </xf>
    <xf numFmtId="0" fontId="25" fillId="0" borderId="43" xfId="47" applyFont="1" applyFill="1" applyBorder="1" applyAlignment="1">
      <alignment vertical="center" wrapText="1"/>
      <protection/>
    </xf>
    <xf numFmtId="0" fontId="25" fillId="0" borderId="0" xfId="47" applyFont="1" applyFill="1" applyBorder="1" applyAlignment="1">
      <alignment horizontal="left" vertical="center" wrapText="1"/>
      <protection/>
    </xf>
    <xf numFmtId="0" fontId="31" fillId="0" borderId="0" xfId="47" applyFont="1" applyFill="1" applyBorder="1" applyAlignment="1">
      <alignment vertical="center" wrapText="1"/>
      <protection/>
    </xf>
    <xf numFmtId="0" fontId="31" fillId="0" borderId="0" xfId="47" applyFont="1" applyFill="1" applyBorder="1" applyAlignment="1">
      <alignment horizontal="center" vertical="center" wrapText="1"/>
      <protection/>
    </xf>
    <xf numFmtId="164" fontId="31" fillId="0" borderId="0" xfId="47" applyNumberFormat="1" applyFont="1" applyFill="1" applyBorder="1" applyAlignment="1">
      <alignment horizontal="center" vertical="center" wrapText="1"/>
      <protection/>
    </xf>
    <xf numFmtId="0" fontId="29" fillId="0" borderId="0" xfId="47" applyFont="1" applyFill="1" applyAlignment="1">
      <alignment horizontal="left" vertical="center" wrapText="1"/>
      <protection/>
    </xf>
    <xf numFmtId="0" fontId="29" fillId="0" borderId="0" xfId="47" applyFont="1" applyFill="1" applyAlignment="1">
      <alignment horizontal="center" vertical="center" wrapText="1"/>
      <protection/>
    </xf>
    <xf numFmtId="164" fontId="29" fillId="0" borderId="0" xfId="47" applyNumberFormat="1" applyFont="1" applyFill="1" applyAlignment="1">
      <alignment horizontal="center" vertical="center" wrapText="1"/>
      <protection/>
    </xf>
    <xf numFmtId="164" fontId="30" fillId="0" borderId="0" xfId="47" applyNumberFormat="1" applyFont="1" applyAlignment="1">
      <alignment horizontal="center" wrapText="1"/>
      <protection/>
    </xf>
    <xf numFmtId="0" fontId="29" fillId="0" borderId="0" xfId="47" applyFont="1" applyFill="1" applyAlignment="1">
      <alignment horizontal="left" vertical="center" wrapText="1" indent="1"/>
      <protection/>
    </xf>
    <xf numFmtId="0" fontId="30" fillId="0" borderId="0" xfId="47" applyFont="1" applyAlignment="1">
      <alignment horizontal="left" vertical="center" wrapText="1" indent="1"/>
      <protection/>
    </xf>
    <xf numFmtId="0" fontId="27" fillId="0" borderId="37" xfId="47" applyFont="1" applyFill="1" applyBorder="1" applyAlignment="1">
      <alignment vertical="center" wrapText="1"/>
      <protection/>
    </xf>
    <xf numFmtId="0" fontId="24" fillId="0" borderId="34" xfId="47" applyFont="1" applyBorder="1" applyAlignment="1">
      <alignment wrapText="1"/>
      <protection/>
    </xf>
    <xf numFmtId="0" fontId="27" fillId="0" borderId="44" xfId="47" applyFont="1" applyFill="1" applyBorder="1" applyAlignment="1">
      <alignment horizontal="center" vertical="center" wrapText="1"/>
      <protection/>
    </xf>
    <xf numFmtId="0" fontId="24" fillId="0" borderId="35" xfId="47" applyFont="1" applyBorder="1" applyAlignment="1">
      <alignment wrapText="1"/>
      <protection/>
    </xf>
    <xf numFmtId="0" fontId="24" fillId="0" borderId="0" xfId="47" applyFont="1" applyFill="1" applyAlignment="1">
      <alignment horizontal="left" vertical="center" wrapText="1" indent="1"/>
      <protection/>
    </xf>
    <xf numFmtId="0" fontId="24" fillId="0" borderId="0" xfId="47" applyFont="1" applyAlignment="1">
      <alignment horizontal="left" vertical="center" wrapText="1" indent="1"/>
      <protection/>
    </xf>
    <xf numFmtId="0" fontId="32" fillId="0" borderId="0" xfId="47" applyNumberFormat="1" applyFont="1" applyFill="1" applyAlignment="1">
      <alignment horizontal="center" vertical="center"/>
      <protection/>
    </xf>
    <xf numFmtId="0" fontId="33" fillId="0" borderId="37" xfId="47" applyFont="1" applyFill="1" applyBorder="1" applyAlignment="1">
      <alignment vertical="center" wrapText="1"/>
      <protection/>
    </xf>
    <xf numFmtId="0" fontId="33" fillId="0" borderId="34" xfId="47" applyFont="1" applyFill="1" applyBorder="1" applyAlignment="1">
      <alignment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421875" style="76" customWidth="1"/>
    <col min="2" max="2" width="9.140625" style="76" customWidth="1"/>
    <col min="3" max="3" width="59.421875" style="76" customWidth="1"/>
    <col min="4" max="4" width="9.140625" style="76" customWidth="1"/>
    <col min="5" max="5" width="11.421875" style="76" customWidth="1"/>
    <col min="6" max="6" width="11.140625" style="76" customWidth="1"/>
    <col min="7" max="7" width="11.57421875" style="76" customWidth="1"/>
    <col min="8" max="8" width="15.7109375" style="76" customWidth="1"/>
    <col min="9" max="9" width="15.8515625" style="76" customWidth="1"/>
    <col min="10" max="16384" width="9.140625" style="76" customWidth="1"/>
  </cols>
  <sheetData>
    <row r="2" spans="2:6" ht="15">
      <c r="B2" s="118" t="s">
        <v>135</v>
      </c>
      <c r="F2" s="76" t="s">
        <v>132</v>
      </c>
    </row>
    <row r="3" ht="15" thickBot="1">
      <c r="F3" s="76" t="s">
        <v>133</v>
      </c>
    </row>
    <row r="4" spans="2:9" ht="29.25" thickBot="1">
      <c r="B4" s="77" t="s">
        <v>0</v>
      </c>
      <c r="C4" s="121" t="s">
        <v>56</v>
      </c>
      <c r="D4" s="78" t="s">
        <v>1</v>
      </c>
      <c r="E4" s="78" t="s">
        <v>2</v>
      </c>
      <c r="F4" s="79" t="s">
        <v>3</v>
      </c>
      <c r="G4" s="80" t="s">
        <v>18</v>
      </c>
      <c r="H4" s="81" t="s">
        <v>19</v>
      </c>
      <c r="I4" s="82" t="s">
        <v>20</v>
      </c>
    </row>
    <row r="5" spans="2:9" ht="14.25">
      <c r="B5" s="83"/>
      <c r="C5" s="18" t="s">
        <v>12</v>
      </c>
      <c r="D5" s="84"/>
      <c r="E5" s="84"/>
      <c r="F5" s="85"/>
      <c r="G5" s="86"/>
      <c r="H5" s="87"/>
      <c r="I5" s="88"/>
    </row>
    <row r="6" spans="2:9" ht="15.75">
      <c r="B6" s="89" t="s">
        <v>4</v>
      </c>
      <c r="C6" s="90" t="s">
        <v>26</v>
      </c>
      <c r="D6" s="91" t="s">
        <v>134</v>
      </c>
      <c r="E6" s="92">
        <v>799.37</v>
      </c>
      <c r="F6" s="93">
        <v>251</v>
      </c>
      <c r="G6" s="94"/>
      <c r="H6" s="95">
        <f>E6*F6*G6</f>
        <v>0</v>
      </c>
      <c r="I6" s="96">
        <f>H6*4</f>
        <v>0</v>
      </c>
    </row>
    <row r="7" spans="2:9" ht="15.75">
      <c r="B7" s="89" t="s">
        <v>58</v>
      </c>
      <c r="C7" s="90" t="s">
        <v>23</v>
      </c>
      <c r="D7" s="91" t="s">
        <v>134</v>
      </c>
      <c r="E7" s="92">
        <v>55.8</v>
      </c>
      <c r="F7" s="93">
        <v>251</v>
      </c>
      <c r="G7" s="94"/>
      <c r="H7" s="95">
        <f aca="true" t="shared" si="0" ref="H7:H32">E7*F7*G7</f>
        <v>0</v>
      </c>
      <c r="I7" s="96">
        <f aca="true" t="shared" si="1" ref="I7:I32">H7*4</f>
        <v>0</v>
      </c>
    </row>
    <row r="8" spans="2:9" ht="15.75">
      <c r="B8" s="89" t="s">
        <v>59</v>
      </c>
      <c r="C8" s="90" t="s">
        <v>13</v>
      </c>
      <c r="D8" s="91" t="s">
        <v>134</v>
      </c>
      <c r="E8" s="92">
        <v>302</v>
      </c>
      <c r="F8" s="93">
        <v>251</v>
      </c>
      <c r="G8" s="94"/>
      <c r="H8" s="95">
        <f t="shared" si="0"/>
        <v>0</v>
      </c>
      <c r="I8" s="96">
        <f t="shared" si="1"/>
        <v>0</v>
      </c>
    </row>
    <row r="9" spans="2:9" ht="14.25">
      <c r="B9" s="89" t="s">
        <v>60</v>
      </c>
      <c r="C9" s="90" t="s">
        <v>14</v>
      </c>
      <c r="D9" s="97" t="s">
        <v>17</v>
      </c>
      <c r="E9" s="92">
        <v>39</v>
      </c>
      <c r="F9" s="93">
        <v>251</v>
      </c>
      <c r="G9" s="94"/>
      <c r="H9" s="95">
        <f t="shared" si="0"/>
        <v>0</v>
      </c>
      <c r="I9" s="96">
        <f t="shared" si="1"/>
        <v>0</v>
      </c>
    </row>
    <row r="10" spans="2:9" ht="15.75">
      <c r="B10" s="89" t="s">
        <v>61</v>
      </c>
      <c r="C10" s="90" t="s">
        <v>15</v>
      </c>
      <c r="D10" s="91" t="s">
        <v>134</v>
      </c>
      <c r="E10" s="92">
        <v>48</v>
      </c>
      <c r="F10" s="93">
        <v>251</v>
      </c>
      <c r="G10" s="94"/>
      <c r="H10" s="95">
        <f t="shared" si="0"/>
        <v>0</v>
      </c>
      <c r="I10" s="96">
        <f t="shared" si="1"/>
        <v>0</v>
      </c>
    </row>
    <row r="11" spans="2:9" ht="15.75">
      <c r="B11" s="89" t="s">
        <v>62</v>
      </c>
      <c r="C11" s="90" t="s">
        <v>24</v>
      </c>
      <c r="D11" s="91" t="s">
        <v>134</v>
      </c>
      <c r="E11" s="92">
        <v>22</v>
      </c>
      <c r="F11" s="93">
        <v>251</v>
      </c>
      <c r="G11" s="94"/>
      <c r="H11" s="95">
        <f t="shared" si="0"/>
        <v>0</v>
      </c>
      <c r="I11" s="96">
        <f t="shared" si="1"/>
        <v>0</v>
      </c>
    </row>
    <row r="12" spans="2:9" ht="15.75">
      <c r="B12" s="89" t="s">
        <v>63</v>
      </c>
      <c r="C12" s="90" t="s">
        <v>25</v>
      </c>
      <c r="D12" s="91" t="s">
        <v>134</v>
      </c>
      <c r="E12" s="92">
        <v>92.76</v>
      </c>
      <c r="F12" s="93">
        <v>251</v>
      </c>
      <c r="G12" s="94"/>
      <c r="H12" s="95">
        <f t="shared" si="0"/>
        <v>0</v>
      </c>
      <c r="I12" s="96">
        <f t="shared" si="1"/>
        <v>0</v>
      </c>
    </row>
    <row r="13" spans="2:9" ht="14.25">
      <c r="B13" s="98"/>
      <c r="C13" s="13" t="s">
        <v>22</v>
      </c>
      <c r="D13" s="99"/>
      <c r="E13" s="100"/>
      <c r="F13" s="101"/>
      <c r="G13" s="102"/>
      <c r="H13" s="103"/>
      <c r="I13" s="104"/>
    </row>
    <row r="14" spans="2:9" ht="15.75">
      <c r="B14" s="89" t="s">
        <v>21</v>
      </c>
      <c r="C14" s="90" t="s">
        <v>27</v>
      </c>
      <c r="D14" s="91" t="s">
        <v>134</v>
      </c>
      <c r="E14" s="92">
        <v>1467.66</v>
      </c>
      <c r="F14" s="93">
        <v>159</v>
      </c>
      <c r="G14" s="94"/>
      <c r="H14" s="95">
        <f t="shared" si="0"/>
        <v>0</v>
      </c>
      <c r="I14" s="96">
        <f t="shared" si="1"/>
        <v>0</v>
      </c>
    </row>
    <row r="15" spans="2:9" ht="14.25">
      <c r="B15" s="89" t="s">
        <v>64</v>
      </c>
      <c r="C15" s="90" t="s">
        <v>28</v>
      </c>
      <c r="D15" s="97" t="s">
        <v>17</v>
      </c>
      <c r="E15" s="92">
        <v>29</v>
      </c>
      <c r="F15" s="93">
        <v>159</v>
      </c>
      <c r="G15" s="94"/>
      <c r="H15" s="95">
        <f t="shared" si="0"/>
        <v>0</v>
      </c>
      <c r="I15" s="96">
        <f t="shared" si="1"/>
        <v>0</v>
      </c>
    </row>
    <row r="16" spans="2:9" ht="14.25">
      <c r="B16" s="98"/>
      <c r="C16" s="13" t="s">
        <v>30</v>
      </c>
      <c r="D16" s="99"/>
      <c r="E16" s="100"/>
      <c r="F16" s="105"/>
      <c r="G16" s="102"/>
      <c r="H16" s="103"/>
      <c r="I16" s="104"/>
    </row>
    <row r="17" spans="2:9" ht="15.75">
      <c r="B17" s="89" t="s">
        <v>31</v>
      </c>
      <c r="C17" s="6" t="s">
        <v>136</v>
      </c>
      <c r="D17" s="91" t="s">
        <v>134</v>
      </c>
      <c r="E17" s="92">
        <v>61.8</v>
      </c>
      <c r="F17" s="93">
        <v>53</v>
      </c>
      <c r="G17" s="94"/>
      <c r="H17" s="95">
        <f t="shared" si="0"/>
        <v>0</v>
      </c>
      <c r="I17" s="96">
        <f t="shared" si="1"/>
        <v>0</v>
      </c>
    </row>
    <row r="18" spans="2:9" ht="28.5">
      <c r="B18" s="89" t="s">
        <v>44</v>
      </c>
      <c r="C18" s="120" t="s">
        <v>140</v>
      </c>
      <c r="D18" s="91" t="s">
        <v>17</v>
      </c>
      <c r="E18" s="92">
        <v>100</v>
      </c>
      <c r="F18" s="93">
        <v>53</v>
      </c>
      <c r="G18" s="94"/>
      <c r="H18" s="95">
        <f t="shared" si="0"/>
        <v>0</v>
      </c>
      <c r="I18" s="96">
        <f t="shared" si="1"/>
        <v>0</v>
      </c>
    </row>
    <row r="19" spans="2:9" ht="14.25">
      <c r="B19" s="106"/>
      <c r="C19" s="13" t="s">
        <v>32</v>
      </c>
      <c r="D19" s="99"/>
      <c r="E19" s="100"/>
      <c r="F19" s="101"/>
      <c r="G19" s="102"/>
      <c r="H19" s="103"/>
      <c r="I19" s="104"/>
    </row>
    <row r="20" spans="2:9" ht="14.25">
      <c r="B20" s="89" t="s">
        <v>45</v>
      </c>
      <c r="C20" s="6" t="s">
        <v>33</v>
      </c>
      <c r="D20" s="97" t="s">
        <v>17</v>
      </c>
      <c r="E20" s="92">
        <v>80</v>
      </c>
      <c r="F20" s="93">
        <v>24</v>
      </c>
      <c r="G20" s="94"/>
      <c r="H20" s="95">
        <f t="shared" si="0"/>
        <v>0</v>
      </c>
      <c r="I20" s="96">
        <f t="shared" si="1"/>
        <v>0</v>
      </c>
    </row>
    <row r="21" spans="2:9" ht="14.25">
      <c r="B21" s="89" t="s">
        <v>46</v>
      </c>
      <c r="C21" s="6" t="s">
        <v>137</v>
      </c>
      <c r="D21" s="97" t="s">
        <v>17</v>
      </c>
      <c r="E21" s="92">
        <v>7</v>
      </c>
      <c r="F21" s="93">
        <v>24</v>
      </c>
      <c r="G21" s="94"/>
      <c r="H21" s="95">
        <f t="shared" si="0"/>
        <v>0</v>
      </c>
      <c r="I21" s="96">
        <f t="shared" si="1"/>
        <v>0</v>
      </c>
    </row>
    <row r="22" spans="2:9" ht="14.25">
      <c r="B22" s="89" t="s">
        <v>47</v>
      </c>
      <c r="C22" s="6" t="s">
        <v>35</v>
      </c>
      <c r="D22" s="91" t="s">
        <v>17</v>
      </c>
      <c r="E22" s="92">
        <v>8</v>
      </c>
      <c r="F22" s="93">
        <v>24</v>
      </c>
      <c r="G22" s="94"/>
      <c r="H22" s="95">
        <f t="shared" si="0"/>
        <v>0</v>
      </c>
      <c r="I22" s="96">
        <f t="shared" si="1"/>
        <v>0</v>
      </c>
    </row>
    <row r="23" spans="2:9" ht="14.25">
      <c r="B23" s="98"/>
      <c r="C23" s="13" t="s">
        <v>36</v>
      </c>
      <c r="D23" s="99"/>
      <c r="E23" s="100"/>
      <c r="F23" s="101"/>
      <c r="G23" s="102"/>
      <c r="H23" s="103"/>
      <c r="I23" s="104"/>
    </row>
    <row r="24" spans="2:9" ht="14.25">
      <c r="B24" s="89" t="s">
        <v>48</v>
      </c>
      <c r="C24" s="90" t="s">
        <v>41</v>
      </c>
      <c r="D24" s="91" t="s">
        <v>17</v>
      </c>
      <c r="E24" s="92">
        <v>100</v>
      </c>
      <c r="F24" s="93">
        <v>6</v>
      </c>
      <c r="G24" s="94"/>
      <c r="H24" s="95">
        <f t="shared" si="0"/>
        <v>0</v>
      </c>
      <c r="I24" s="96">
        <f t="shared" si="1"/>
        <v>0</v>
      </c>
    </row>
    <row r="25" spans="2:9" ht="15.75">
      <c r="B25" s="89" t="s">
        <v>49</v>
      </c>
      <c r="C25" s="6" t="s">
        <v>138</v>
      </c>
      <c r="D25" s="91" t="s">
        <v>134</v>
      </c>
      <c r="E25" s="107">
        <v>4.5</v>
      </c>
      <c r="F25" s="108">
        <v>6</v>
      </c>
      <c r="G25" s="94"/>
      <c r="H25" s="95">
        <f t="shared" si="0"/>
        <v>0</v>
      </c>
      <c r="I25" s="96">
        <f t="shared" si="1"/>
        <v>0</v>
      </c>
    </row>
    <row r="26" spans="2:9" ht="15.75">
      <c r="B26" s="109" t="s">
        <v>50</v>
      </c>
      <c r="C26" s="6" t="s">
        <v>53</v>
      </c>
      <c r="D26" s="91" t="s">
        <v>134</v>
      </c>
      <c r="E26" s="107">
        <v>0</v>
      </c>
      <c r="F26" s="108">
        <v>6</v>
      </c>
      <c r="G26" s="94"/>
      <c r="H26" s="95">
        <f t="shared" si="0"/>
        <v>0</v>
      </c>
      <c r="I26" s="96">
        <f t="shared" si="1"/>
        <v>0</v>
      </c>
    </row>
    <row r="27" spans="2:9" ht="15.75">
      <c r="B27" s="109" t="s">
        <v>51</v>
      </c>
      <c r="C27" s="6" t="s">
        <v>66</v>
      </c>
      <c r="D27" s="91" t="s">
        <v>134</v>
      </c>
      <c r="E27" s="107">
        <v>27.85</v>
      </c>
      <c r="F27" s="108">
        <v>6</v>
      </c>
      <c r="G27" s="94"/>
      <c r="H27" s="95">
        <f t="shared" si="0"/>
        <v>0</v>
      </c>
      <c r="I27" s="96">
        <f t="shared" si="1"/>
        <v>0</v>
      </c>
    </row>
    <row r="28" spans="2:9" ht="14.25">
      <c r="B28" s="98"/>
      <c r="C28" s="119" t="s">
        <v>39</v>
      </c>
      <c r="D28" s="99"/>
      <c r="E28" s="100"/>
      <c r="F28" s="101"/>
      <c r="G28" s="102"/>
      <c r="H28" s="103"/>
      <c r="I28" s="104"/>
    </row>
    <row r="29" spans="2:9" ht="15.75">
      <c r="B29" s="89" t="s">
        <v>52</v>
      </c>
      <c r="C29" s="6" t="s">
        <v>40</v>
      </c>
      <c r="D29" s="91" t="s">
        <v>134</v>
      </c>
      <c r="E29" s="92">
        <v>284.4</v>
      </c>
      <c r="F29" s="108">
        <v>1</v>
      </c>
      <c r="G29" s="94"/>
      <c r="H29" s="95">
        <f t="shared" si="0"/>
        <v>0</v>
      </c>
      <c r="I29" s="96">
        <f t="shared" si="1"/>
        <v>0</v>
      </c>
    </row>
    <row r="30" spans="2:9" ht="14.25">
      <c r="B30" s="98"/>
      <c r="C30" s="13" t="s">
        <v>43</v>
      </c>
      <c r="D30" s="99"/>
      <c r="E30" s="100"/>
      <c r="F30" s="101"/>
      <c r="G30" s="102"/>
      <c r="H30" s="103"/>
      <c r="I30" s="104"/>
    </row>
    <row r="31" spans="2:9" ht="15.75">
      <c r="B31" s="89" t="s">
        <v>54</v>
      </c>
      <c r="C31" s="90" t="s">
        <v>37</v>
      </c>
      <c r="D31" s="91" t="s">
        <v>134</v>
      </c>
      <c r="E31" s="92">
        <v>62.3</v>
      </c>
      <c r="F31" s="93">
        <v>12</v>
      </c>
      <c r="G31" s="94"/>
      <c r="H31" s="95">
        <f t="shared" si="0"/>
        <v>0</v>
      </c>
      <c r="I31" s="96">
        <f t="shared" si="1"/>
        <v>0</v>
      </c>
    </row>
    <row r="32" spans="2:9" ht="16.5" thickBot="1">
      <c r="B32" s="89" t="s">
        <v>139</v>
      </c>
      <c r="C32" s="6" t="s">
        <v>38</v>
      </c>
      <c r="D32" s="91" t="s">
        <v>134</v>
      </c>
      <c r="E32" s="92">
        <v>55.3</v>
      </c>
      <c r="F32" s="93">
        <v>12</v>
      </c>
      <c r="G32" s="94"/>
      <c r="H32" s="95">
        <f t="shared" si="0"/>
        <v>0</v>
      </c>
      <c r="I32" s="96">
        <f t="shared" si="1"/>
        <v>0</v>
      </c>
    </row>
    <row r="33" spans="2:9" ht="15" thickBot="1">
      <c r="B33" s="110"/>
      <c r="C33" s="111" t="s">
        <v>55</v>
      </c>
      <c r="D33" s="112"/>
      <c r="E33" s="113"/>
      <c r="F33" s="114"/>
      <c r="G33" s="115"/>
      <c r="H33" s="116">
        <f>SUM(H6:H32)</f>
        <v>0</v>
      </c>
      <c r="I33" s="117">
        <f>SUM(I6:I32)</f>
        <v>0</v>
      </c>
    </row>
  </sheetData>
  <sheetProtection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85" zoomScaleNormal="85" zoomScaleSheetLayoutView="100" zoomScalePageLayoutView="0" workbookViewId="0" topLeftCell="A43">
      <selection activeCell="L43" sqref="L43"/>
    </sheetView>
  </sheetViews>
  <sheetFormatPr defaultColWidth="9.140625" defaultRowHeight="33.75" customHeight="1"/>
  <cols>
    <col min="1" max="1" width="74.140625" style="132" customWidth="1"/>
    <col min="2" max="5" width="0" style="132" hidden="1" customWidth="1"/>
    <col min="6" max="6" width="0.13671875" style="132" hidden="1" customWidth="1"/>
    <col min="7" max="7" width="22.57421875" style="132" customWidth="1"/>
    <col min="8" max="9" width="22.57421875" style="159" customWidth="1"/>
    <col min="10" max="16384" width="9.140625" style="132" customWidth="1"/>
  </cols>
  <sheetData>
    <row r="1" spans="1:10" ht="26.25" customHeight="1">
      <c r="A1" s="127"/>
      <c r="B1" s="128"/>
      <c r="C1" s="128"/>
      <c r="D1" s="128"/>
      <c r="E1" s="128"/>
      <c r="F1" s="128"/>
      <c r="G1" s="129"/>
      <c r="H1" s="130"/>
      <c r="I1" s="130"/>
      <c r="J1" s="131"/>
    </row>
    <row r="2" spans="1:10" s="134" customFormat="1" ht="21.75" customHeight="1">
      <c r="A2" s="168" t="s">
        <v>79</v>
      </c>
      <c r="B2" s="168"/>
      <c r="C2" s="168"/>
      <c r="D2" s="168"/>
      <c r="E2" s="168"/>
      <c r="F2" s="168"/>
      <c r="G2" s="168"/>
      <c r="H2" s="168"/>
      <c r="I2" s="168"/>
      <c r="J2" s="133"/>
    </row>
    <row r="3" spans="1:10" ht="17.25" customHeight="1" thickBot="1">
      <c r="A3" s="135"/>
      <c r="B3" s="135"/>
      <c r="C3" s="135"/>
      <c r="D3" s="135"/>
      <c r="E3" s="135"/>
      <c r="F3" s="135"/>
      <c r="G3" s="136"/>
      <c r="H3" s="137"/>
      <c r="I3" s="137"/>
      <c r="J3" s="131"/>
    </row>
    <row r="4" spans="1:10" ht="28.5" customHeight="1">
      <c r="A4" s="169" t="s">
        <v>80</v>
      </c>
      <c r="B4" s="68"/>
      <c r="C4" s="68"/>
      <c r="D4" s="68"/>
      <c r="E4" s="68"/>
      <c r="F4" s="68"/>
      <c r="G4" s="164" t="s">
        <v>81</v>
      </c>
      <c r="H4" s="69" t="s">
        <v>82</v>
      </c>
      <c r="I4" s="70" t="s">
        <v>82</v>
      </c>
      <c r="J4" s="131"/>
    </row>
    <row r="5" spans="1:10" ht="24" customHeight="1" thickBot="1">
      <c r="A5" s="170"/>
      <c r="B5" s="49"/>
      <c r="C5" s="49"/>
      <c r="D5" s="49"/>
      <c r="E5" s="49"/>
      <c r="F5" s="49"/>
      <c r="G5" s="165"/>
      <c r="H5" s="51" t="s">
        <v>83</v>
      </c>
      <c r="I5" s="52" t="s">
        <v>84</v>
      </c>
      <c r="J5" s="131"/>
    </row>
    <row r="6" spans="1:10" ht="24.75" customHeight="1">
      <c r="A6" s="53" t="s">
        <v>85</v>
      </c>
      <c r="B6" s="54"/>
      <c r="C6" s="54"/>
      <c r="D6" s="54"/>
      <c r="E6" s="54"/>
      <c r="F6" s="54"/>
      <c r="G6" s="55" t="s">
        <v>157</v>
      </c>
      <c r="H6" s="124"/>
      <c r="I6" s="56">
        <f>H6*1.21</f>
        <v>0</v>
      </c>
      <c r="J6" s="131"/>
    </row>
    <row r="7" spans="1:10" ht="24.75" customHeight="1">
      <c r="A7" s="57" t="s">
        <v>86</v>
      </c>
      <c r="B7" s="58"/>
      <c r="C7" s="58"/>
      <c r="D7" s="58"/>
      <c r="E7" s="58"/>
      <c r="F7" s="58"/>
      <c r="G7" s="59" t="s">
        <v>157</v>
      </c>
      <c r="H7" s="124"/>
      <c r="I7" s="56">
        <f>H7*1.21</f>
        <v>0</v>
      </c>
      <c r="J7" s="131"/>
    </row>
    <row r="8" spans="1:10" ht="24.75" customHeight="1">
      <c r="A8" s="57" t="s">
        <v>87</v>
      </c>
      <c r="B8" s="58"/>
      <c r="C8" s="58"/>
      <c r="D8" s="58"/>
      <c r="E8" s="58"/>
      <c r="F8" s="58"/>
      <c r="G8" s="59" t="s">
        <v>157</v>
      </c>
      <c r="H8" s="124"/>
      <c r="I8" s="56">
        <f>H8*1.21</f>
        <v>0</v>
      </c>
      <c r="J8" s="131"/>
    </row>
    <row r="9" spans="1:10" ht="31.5" customHeight="1">
      <c r="A9" s="57" t="s">
        <v>88</v>
      </c>
      <c r="B9" s="58"/>
      <c r="C9" s="58"/>
      <c r="D9" s="58"/>
      <c r="E9" s="58"/>
      <c r="F9" s="58"/>
      <c r="G9" s="59" t="s">
        <v>157</v>
      </c>
      <c r="H9" s="124"/>
      <c r="I9" s="56">
        <f>H9*1.21</f>
        <v>0</v>
      </c>
      <c r="J9" s="131"/>
    </row>
    <row r="10" spans="1:10" ht="24.75" customHeight="1">
      <c r="A10" s="57" t="s">
        <v>89</v>
      </c>
      <c r="B10" s="58"/>
      <c r="C10" s="58"/>
      <c r="D10" s="58"/>
      <c r="E10" s="58"/>
      <c r="F10" s="58"/>
      <c r="G10" s="59" t="s">
        <v>90</v>
      </c>
      <c r="H10" s="124"/>
      <c r="I10" s="56">
        <f>H10*1.21</f>
        <v>0</v>
      </c>
      <c r="J10" s="131"/>
    </row>
    <row r="11" spans="1:10" ht="18.75" customHeight="1" thickBot="1">
      <c r="A11" s="138"/>
      <c r="B11" s="139"/>
      <c r="C11" s="139"/>
      <c r="D11" s="139"/>
      <c r="E11" s="139"/>
      <c r="F11" s="139"/>
      <c r="G11" s="140"/>
      <c r="H11" s="141"/>
      <c r="I11" s="142"/>
      <c r="J11" s="131"/>
    </row>
    <row r="12" spans="1:10" ht="24" customHeight="1">
      <c r="A12" s="162" t="s">
        <v>91</v>
      </c>
      <c r="B12" s="68"/>
      <c r="C12" s="68"/>
      <c r="D12" s="68"/>
      <c r="E12" s="68"/>
      <c r="F12" s="68"/>
      <c r="G12" s="164" t="s">
        <v>81</v>
      </c>
      <c r="H12" s="69" t="s">
        <v>82</v>
      </c>
      <c r="I12" s="70" t="s">
        <v>82</v>
      </c>
      <c r="J12" s="131"/>
    </row>
    <row r="13" spans="1:10" ht="27.75" customHeight="1" thickBot="1">
      <c r="A13" s="163"/>
      <c r="B13" s="45"/>
      <c r="C13" s="45"/>
      <c r="D13" s="45"/>
      <c r="E13" s="45"/>
      <c r="F13" s="45"/>
      <c r="G13" s="165"/>
      <c r="H13" s="51" t="s">
        <v>83</v>
      </c>
      <c r="I13" s="52" t="s">
        <v>84</v>
      </c>
      <c r="J13" s="131"/>
    </row>
    <row r="14" spans="1:10" ht="24.75" customHeight="1">
      <c r="A14" s="60" t="s">
        <v>92</v>
      </c>
      <c r="B14" s="54"/>
      <c r="C14" s="54"/>
      <c r="D14" s="54"/>
      <c r="E14" s="54"/>
      <c r="F14" s="54"/>
      <c r="G14" s="55" t="s">
        <v>157</v>
      </c>
      <c r="H14" s="124"/>
      <c r="I14" s="56">
        <f>H14*1.21</f>
        <v>0</v>
      </c>
      <c r="J14" s="131"/>
    </row>
    <row r="15" spans="1:10" ht="24.75" customHeight="1">
      <c r="A15" s="61" t="s">
        <v>93</v>
      </c>
      <c r="B15" s="58"/>
      <c r="C15" s="58"/>
      <c r="D15" s="58"/>
      <c r="E15" s="58"/>
      <c r="F15" s="58"/>
      <c r="G15" s="59" t="s">
        <v>157</v>
      </c>
      <c r="H15" s="124"/>
      <c r="I15" s="56">
        <f>H15*1.21</f>
        <v>0</v>
      </c>
      <c r="J15" s="131"/>
    </row>
    <row r="16" spans="1:10" ht="24.75" customHeight="1" thickBot="1">
      <c r="A16" s="48" t="s">
        <v>94</v>
      </c>
      <c r="B16" s="49"/>
      <c r="C16" s="49"/>
      <c r="D16" s="49"/>
      <c r="E16" s="49"/>
      <c r="F16" s="49"/>
      <c r="G16" s="50" t="s">
        <v>157</v>
      </c>
      <c r="H16" s="125"/>
      <c r="I16" s="52">
        <f>H16*1.21</f>
        <v>0</v>
      </c>
      <c r="J16" s="128"/>
    </row>
    <row r="17" spans="1:10" ht="18" customHeight="1" thickBot="1">
      <c r="A17" s="143"/>
      <c r="B17" s="128"/>
      <c r="C17" s="128"/>
      <c r="D17" s="128"/>
      <c r="E17" s="128"/>
      <c r="F17" s="128"/>
      <c r="G17" s="129"/>
      <c r="H17" s="130"/>
      <c r="I17" s="130"/>
      <c r="J17" s="128"/>
    </row>
    <row r="18" spans="1:10" ht="30.75" customHeight="1">
      <c r="A18" s="123" t="s">
        <v>95</v>
      </c>
      <c r="B18" s="144"/>
      <c r="C18" s="144"/>
      <c r="D18" s="144"/>
      <c r="E18" s="144"/>
      <c r="F18" s="144"/>
      <c r="G18" s="164" t="s">
        <v>81</v>
      </c>
      <c r="H18" s="69" t="s">
        <v>82</v>
      </c>
      <c r="I18" s="70" t="s">
        <v>82</v>
      </c>
      <c r="J18" s="128"/>
    </row>
    <row r="19" spans="1:10" ht="27.75" customHeight="1" thickBot="1">
      <c r="A19" s="71" t="s">
        <v>96</v>
      </c>
      <c r="B19" s="45"/>
      <c r="C19" s="45"/>
      <c r="D19" s="45"/>
      <c r="E19" s="45"/>
      <c r="F19" s="45"/>
      <c r="G19" s="165"/>
      <c r="H19" s="51" t="s">
        <v>83</v>
      </c>
      <c r="I19" s="52" t="s">
        <v>84</v>
      </c>
      <c r="J19" s="128"/>
    </row>
    <row r="20" spans="1:10" ht="24.75" customHeight="1">
      <c r="A20" s="72" t="s">
        <v>97</v>
      </c>
      <c r="B20" s="54"/>
      <c r="C20" s="54"/>
      <c r="D20" s="54"/>
      <c r="E20" s="54"/>
      <c r="F20" s="54"/>
      <c r="G20" s="55" t="s">
        <v>157</v>
      </c>
      <c r="H20" s="124"/>
      <c r="I20" s="56">
        <f>H20*1.21</f>
        <v>0</v>
      </c>
      <c r="J20" s="128"/>
    </row>
    <row r="21" spans="1:10" ht="24.75" customHeight="1">
      <c r="A21" s="62" t="s">
        <v>98</v>
      </c>
      <c r="B21" s="58"/>
      <c r="C21" s="58"/>
      <c r="D21" s="58"/>
      <c r="E21" s="58"/>
      <c r="F21" s="58"/>
      <c r="G21" s="59" t="s">
        <v>157</v>
      </c>
      <c r="H21" s="124"/>
      <c r="I21" s="56">
        <f>H21*1.21</f>
        <v>0</v>
      </c>
      <c r="J21" s="131"/>
    </row>
    <row r="22" spans="1:10" ht="18.75" customHeight="1" thickBot="1">
      <c r="A22" s="145"/>
      <c r="B22" s="135"/>
      <c r="C22" s="135"/>
      <c r="D22" s="135"/>
      <c r="E22" s="135"/>
      <c r="F22" s="135"/>
      <c r="G22" s="136"/>
      <c r="H22" s="137"/>
      <c r="I22" s="146"/>
      <c r="J22" s="128"/>
    </row>
    <row r="23" spans="1:10" ht="22.5" customHeight="1">
      <c r="A23" s="162" t="s">
        <v>99</v>
      </c>
      <c r="B23" s="144"/>
      <c r="C23" s="144"/>
      <c r="D23" s="144"/>
      <c r="E23" s="144"/>
      <c r="F23" s="144"/>
      <c r="G23" s="164" t="s">
        <v>81</v>
      </c>
      <c r="H23" s="69" t="s">
        <v>82</v>
      </c>
      <c r="I23" s="70" t="s">
        <v>82</v>
      </c>
      <c r="J23" s="128"/>
    </row>
    <row r="24" spans="1:10" ht="22.5" customHeight="1" thickBot="1">
      <c r="A24" s="163"/>
      <c r="B24" s="45"/>
      <c r="C24" s="45"/>
      <c r="D24" s="45"/>
      <c r="E24" s="45"/>
      <c r="F24" s="45"/>
      <c r="G24" s="165"/>
      <c r="H24" s="51" t="s">
        <v>83</v>
      </c>
      <c r="I24" s="52" t="s">
        <v>84</v>
      </c>
      <c r="J24" s="128"/>
    </row>
    <row r="25" spans="1:10" ht="24.75" customHeight="1">
      <c r="A25" s="60" t="s">
        <v>100</v>
      </c>
      <c r="B25" s="54"/>
      <c r="C25" s="54"/>
      <c r="D25" s="54"/>
      <c r="E25" s="54"/>
      <c r="F25" s="54"/>
      <c r="G25" s="55" t="s">
        <v>157</v>
      </c>
      <c r="H25" s="124"/>
      <c r="I25" s="56">
        <f>H25*1.21</f>
        <v>0</v>
      </c>
      <c r="J25" s="128"/>
    </row>
    <row r="26" spans="1:10" ht="24.75" customHeight="1">
      <c r="A26" s="61" t="s">
        <v>101</v>
      </c>
      <c r="B26" s="58"/>
      <c r="C26" s="58"/>
      <c r="D26" s="58"/>
      <c r="E26" s="58"/>
      <c r="F26" s="58"/>
      <c r="G26" s="59" t="s">
        <v>157</v>
      </c>
      <c r="H26" s="124"/>
      <c r="I26" s="56">
        <f>H26*1.21</f>
        <v>0</v>
      </c>
      <c r="J26" s="128"/>
    </row>
    <row r="27" spans="1:10" ht="24.75" customHeight="1">
      <c r="A27" s="61" t="s">
        <v>102</v>
      </c>
      <c r="B27" s="58"/>
      <c r="C27" s="58"/>
      <c r="D27" s="58"/>
      <c r="E27" s="58"/>
      <c r="F27" s="58"/>
      <c r="G27" s="59" t="s">
        <v>157</v>
      </c>
      <c r="H27" s="124"/>
      <c r="I27" s="56">
        <f>H27*1.21</f>
        <v>0</v>
      </c>
      <c r="J27" s="128"/>
    </row>
    <row r="28" spans="1:10" ht="35.25" customHeight="1">
      <c r="A28" s="61" t="s">
        <v>103</v>
      </c>
      <c r="B28" s="58"/>
      <c r="C28" s="58"/>
      <c r="D28" s="58"/>
      <c r="E28" s="58"/>
      <c r="F28" s="58"/>
      <c r="G28" s="59" t="s">
        <v>157</v>
      </c>
      <c r="H28" s="124"/>
      <c r="I28" s="56">
        <f>H28*1.21</f>
        <v>0</v>
      </c>
      <c r="J28" s="128"/>
    </row>
    <row r="29" spans="1:10" ht="20.25" customHeight="1" thickBot="1">
      <c r="A29" s="147"/>
      <c r="B29" s="139"/>
      <c r="C29" s="139"/>
      <c r="D29" s="139"/>
      <c r="E29" s="139"/>
      <c r="F29" s="139"/>
      <c r="G29" s="140"/>
      <c r="H29" s="141"/>
      <c r="I29" s="142"/>
      <c r="J29" s="128"/>
    </row>
    <row r="30" spans="1:10" ht="23.25" customHeight="1">
      <c r="A30" s="162" t="s">
        <v>104</v>
      </c>
      <c r="B30" s="148"/>
      <c r="C30" s="148"/>
      <c r="D30" s="149"/>
      <c r="E30" s="149"/>
      <c r="F30" s="149"/>
      <c r="G30" s="164" t="s">
        <v>81</v>
      </c>
      <c r="H30" s="69" t="s">
        <v>82</v>
      </c>
      <c r="I30" s="70" t="s">
        <v>82</v>
      </c>
      <c r="J30" s="128"/>
    </row>
    <row r="31" spans="1:10" ht="21.75" customHeight="1" thickBot="1">
      <c r="A31" s="163"/>
      <c r="B31" s="150"/>
      <c r="C31" s="150"/>
      <c r="D31" s="150"/>
      <c r="E31" s="150"/>
      <c r="F31" s="150"/>
      <c r="G31" s="165"/>
      <c r="H31" s="51" t="s">
        <v>83</v>
      </c>
      <c r="I31" s="52" t="s">
        <v>84</v>
      </c>
      <c r="J31" s="128"/>
    </row>
    <row r="32" spans="1:10" ht="31.5" customHeight="1">
      <c r="A32" s="60" t="s">
        <v>105</v>
      </c>
      <c r="B32" s="54"/>
      <c r="C32" s="54"/>
      <c r="D32" s="54"/>
      <c r="E32" s="54"/>
      <c r="F32" s="54"/>
      <c r="G32" s="55" t="s">
        <v>157</v>
      </c>
      <c r="H32" s="124"/>
      <c r="I32" s="56">
        <f>H32*1.21</f>
        <v>0</v>
      </c>
      <c r="J32" s="128"/>
    </row>
    <row r="33" spans="1:10" ht="24.75" customHeight="1">
      <c r="A33" s="61" t="s">
        <v>106</v>
      </c>
      <c r="B33" s="58"/>
      <c r="C33" s="58"/>
      <c r="D33" s="58"/>
      <c r="E33" s="58"/>
      <c r="F33" s="58"/>
      <c r="G33" s="59" t="s">
        <v>157</v>
      </c>
      <c r="H33" s="124"/>
      <c r="I33" s="56">
        <f>H33*1.21</f>
        <v>0</v>
      </c>
      <c r="J33" s="128"/>
    </row>
    <row r="34" spans="1:10" ht="18.75" customHeight="1" thickBot="1">
      <c r="A34" s="145"/>
      <c r="B34" s="135"/>
      <c r="C34" s="135"/>
      <c r="D34" s="135"/>
      <c r="E34" s="135"/>
      <c r="F34" s="135"/>
      <c r="G34" s="136"/>
      <c r="H34" s="137"/>
      <c r="I34" s="146"/>
      <c r="J34" s="128"/>
    </row>
    <row r="35" spans="1:10" ht="26.25" customHeight="1">
      <c r="A35" s="162" t="s">
        <v>107</v>
      </c>
      <c r="B35" s="68"/>
      <c r="C35" s="68"/>
      <c r="D35" s="68"/>
      <c r="E35" s="68"/>
      <c r="F35" s="68"/>
      <c r="G35" s="164" t="s">
        <v>81</v>
      </c>
      <c r="H35" s="69" t="s">
        <v>82</v>
      </c>
      <c r="I35" s="70" t="s">
        <v>82</v>
      </c>
      <c r="J35" s="128"/>
    </row>
    <row r="36" spans="1:10" ht="24" customHeight="1" thickBot="1">
      <c r="A36" s="163"/>
      <c r="B36" s="45"/>
      <c r="C36" s="45"/>
      <c r="D36" s="45"/>
      <c r="E36" s="45"/>
      <c r="F36" s="45"/>
      <c r="G36" s="165"/>
      <c r="H36" s="51" t="s">
        <v>83</v>
      </c>
      <c r="I36" s="52" t="s">
        <v>84</v>
      </c>
      <c r="J36" s="128"/>
    </row>
    <row r="37" spans="1:10" ht="24.75" customHeight="1" thickBot="1">
      <c r="A37" s="63" t="s">
        <v>108</v>
      </c>
      <c r="B37" s="64"/>
      <c r="C37" s="64"/>
      <c r="D37" s="64"/>
      <c r="E37" s="64"/>
      <c r="F37" s="64"/>
      <c r="G37" s="65" t="s">
        <v>157</v>
      </c>
      <c r="H37" s="126"/>
      <c r="I37" s="66">
        <f>H37*1.21</f>
        <v>0</v>
      </c>
      <c r="J37" s="128"/>
    </row>
    <row r="38" spans="1:10" ht="18" customHeight="1" thickBot="1">
      <c r="A38" s="151"/>
      <c r="B38" s="135"/>
      <c r="C38" s="135"/>
      <c r="D38" s="135"/>
      <c r="E38" s="135"/>
      <c r="F38" s="135"/>
      <c r="G38" s="136"/>
      <c r="H38" s="137"/>
      <c r="I38" s="137"/>
      <c r="J38" s="131"/>
    </row>
    <row r="39" spans="1:10" ht="28.5" customHeight="1">
      <c r="A39" s="162" t="s">
        <v>109</v>
      </c>
      <c r="B39" s="68"/>
      <c r="C39" s="68"/>
      <c r="D39" s="68"/>
      <c r="E39" s="68"/>
      <c r="F39" s="68"/>
      <c r="G39" s="164" t="s">
        <v>81</v>
      </c>
      <c r="H39" s="69" t="s">
        <v>82</v>
      </c>
      <c r="I39" s="70" t="s">
        <v>82</v>
      </c>
      <c r="J39" s="131"/>
    </row>
    <row r="40" spans="1:10" ht="24" customHeight="1" thickBot="1">
      <c r="A40" s="163"/>
      <c r="B40" s="45"/>
      <c r="C40" s="45"/>
      <c r="D40" s="45"/>
      <c r="E40" s="45"/>
      <c r="F40" s="45"/>
      <c r="G40" s="165"/>
      <c r="H40" s="51" t="s">
        <v>83</v>
      </c>
      <c r="I40" s="52" t="s">
        <v>84</v>
      </c>
      <c r="J40" s="128"/>
    </row>
    <row r="41" spans="1:10" ht="24.75" customHeight="1">
      <c r="A41" s="60" t="s">
        <v>110</v>
      </c>
      <c r="B41" s="54"/>
      <c r="C41" s="54"/>
      <c r="D41" s="54"/>
      <c r="E41" s="54"/>
      <c r="F41" s="54"/>
      <c r="G41" s="55"/>
      <c r="H41" s="55"/>
      <c r="I41" s="56"/>
      <c r="J41" s="128"/>
    </row>
    <row r="42" spans="1:10" ht="24.75" customHeight="1">
      <c r="A42" s="67" t="s">
        <v>111</v>
      </c>
      <c r="B42" s="58"/>
      <c r="C42" s="58"/>
      <c r="D42" s="58"/>
      <c r="E42" s="58"/>
      <c r="F42" s="58"/>
      <c r="G42" s="59" t="s">
        <v>17</v>
      </c>
      <c r="H42" s="124"/>
      <c r="I42" s="56">
        <f aca="true" t="shared" si="0" ref="I42:I47">H42*1.21</f>
        <v>0</v>
      </c>
      <c r="J42" s="128"/>
    </row>
    <row r="43" spans="1:10" ht="24.75" customHeight="1">
      <c r="A43" s="67" t="s">
        <v>112</v>
      </c>
      <c r="B43" s="58"/>
      <c r="C43" s="58"/>
      <c r="D43" s="58"/>
      <c r="E43" s="58"/>
      <c r="F43" s="58"/>
      <c r="G43" s="59" t="s">
        <v>17</v>
      </c>
      <c r="H43" s="124"/>
      <c r="I43" s="56">
        <f t="shared" si="0"/>
        <v>0</v>
      </c>
      <c r="J43" s="131"/>
    </row>
    <row r="44" spans="1:10" ht="24.75" customHeight="1">
      <c r="A44" s="67" t="s">
        <v>113</v>
      </c>
      <c r="B44" s="58"/>
      <c r="C44" s="58"/>
      <c r="D44" s="58"/>
      <c r="E44" s="58"/>
      <c r="F44" s="58"/>
      <c r="G44" s="59" t="s">
        <v>17</v>
      </c>
      <c r="H44" s="124"/>
      <c r="I44" s="56">
        <f t="shared" si="0"/>
        <v>0</v>
      </c>
      <c r="J44" s="128"/>
    </row>
    <row r="45" spans="1:10" ht="24.75" customHeight="1">
      <c r="A45" s="67" t="s">
        <v>114</v>
      </c>
      <c r="B45" s="58"/>
      <c r="C45" s="58"/>
      <c r="D45" s="58"/>
      <c r="E45" s="58"/>
      <c r="F45" s="58"/>
      <c r="G45" s="59" t="s">
        <v>17</v>
      </c>
      <c r="H45" s="124"/>
      <c r="I45" s="56">
        <f t="shared" si="0"/>
        <v>0</v>
      </c>
      <c r="J45" s="128"/>
    </row>
    <row r="46" spans="1:10" ht="24.75" customHeight="1">
      <c r="A46" s="61" t="s">
        <v>115</v>
      </c>
      <c r="B46" s="58"/>
      <c r="C46" s="58"/>
      <c r="D46" s="58"/>
      <c r="E46" s="58"/>
      <c r="F46" s="58"/>
      <c r="G46" s="59" t="s">
        <v>17</v>
      </c>
      <c r="H46" s="124"/>
      <c r="I46" s="56">
        <f t="shared" si="0"/>
        <v>0</v>
      </c>
      <c r="J46" s="128"/>
    </row>
    <row r="47" spans="1:10" ht="24.75" customHeight="1" thickBot="1">
      <c r="A47" s="48" t="s">
        <v>116</v>
      </c>
      <c r="B47" s="49"/>
      <c r="C47" s="49"/>
      <c r="D47" s="49"/>
      <c r="E47" s="49"/>
      <c r="F47" s="49"/>
      <c r="G47" s="50" t="s">
        <v>17</v>
      </c>
      <c r="H47" s="125"/>
      <c r="I47" s="52">
        <f t="shared" si="0"/>
        <v>0</v>
      </c>
      <c r="J47" s="128"/>
    </row>
    <row r="48" spans="1:10" ht="16.5" customHeight="1" thickBot="1">
      <c r="A48" s="143"/>
      <c r="B48" s="128"/>
      <c r="C48" s="128"/>
      <c r="D48" s="128"/>
      <c r="E48" s="128"/>
      <c r="F48" s="128"/>
      <c r="G48" s="129"/>
      <c r="H48" s="130"/>
      <c r="I48" s="130"/>
      <c r="J48" s="128"/>
    </row>
    <row r="49" spans="1:10" ht="24" customHeight="1">
      <c r="A49" s="162" t="s">
        <v>117</v>
      </c>
      <c r="B49" s="68"/>
      <c r="C49" s="68"/>
      <c r="D49" s="68"/>
      <c r="E49" s="68"/>
      <c r="F49" s="68"/>
      <c r="G49" s="164" t="s">
        <v>81</v>
      </c>
      <c r="H49" s="69" t="s">
        <v>82</v>
      </c>
      <c r="I49" s="70" t="s">
        <v>82</v>
      </c>
      <c r="J49" s="128"/>
    </row>
    <row r="50" spans="1:10" ht="22.5" customHeight="1" thickBot="1">
      <c r="A50" s="163"/>
      <c r="B50" s="45"/>
      <c r="C50" s="45"/>
      <c r="D50" s="45"/>
      <c r="E50" s="45"/>
      <c r="F50" s="45"/>
      <c r="G50" s="165"/>
      <c r="H50" s="46" t="s">
        <v>83</v>
      </c>
      <c r="I50" s="47" t="s">
        <v>84</v>
      </c>
      <c r="J50" s="128"/>
    </row>
    <row r="51" spans="1:10" ht="24.75" customHeight="1">
      <c r="A51" s="60" t="s">
        <v>118</v>
      </c>
      <c r="B51" s="54"/>
      <c r="C51" s="54"/>
      <c r="D51" s="54"/>
      <c r="E51" s="54"/>
      <c r="F51" s="54"/>
      <c r="G51" s="55" t="s">
        <v>157</v>
      </c>
      <c r="H51" s="124"/>
      <c r="I51" s="56">
        <f>H51*1.21</f>
        <v>0</v>
      </c>
      <c r="J51" s="128"/>
    </row>
    <row r="52" spans="1:10" ht="36" customHeight="1" thickBot="1">
      <c r="A52" s="48" t="s">
        <v>119</v>
      </c>
      <c r="B52" s="49"/>
      <c r="C52" s="49"/>
      <c r="D52" s="49"/>
      <c r="E52" s="49"/>
      <c r="F52" s="49"/>
      <c r="G52" s="50" t="s">
        <v>157</v>
      </c>
      <c r="H52" s="125"/>
      <c r="I52" s="52">
        <f>H52*1.21</f>
        <v>0</v>
      </c>
      <c r="J52" s="131"/>
    </row>
    <row r="53" spans="1:10" ht="17.25" customHeight="1" thickBot="1">
      <c r="A53" s="152"/>
      <c r="B53" s="135"/>
      <c r="C53" s="135"/>
      <c r="D53" s="135"/>
      <c r="E53" s="135"/>
      <c r="F53" s="135"/>
      <c r="G53" s="136"/>
      <c r="H53" s="137"/>
      <c r="I53" s="137"/>
      <c r="J53" s="128"/>
    </row>
    <row r="54" spans="1:10" ht="23.25" customHeight="1">
      <c r="A54" s="162" t="s">
        <v>120</v>
      </c>
      <c r="B54" s="68"/>
      <c r="C54" s="68"/>
      <c r="D54" s="68"/>
      <c r="E54" s="68"/>
      <c r="F54" s="68"/>
      <c r="G54" s="164" t="s">
        <v>81</v>
      </c>
      <c r="H54" s="69" t="s">
        <v>82</v>
      </c>
      <c r="I54" s="70" t="s">
        <v>82</v>
      </c>
      <c r="J54" s="128"/>
    </row>
    <row r="55" spans="1:10" ht="20.25" customHeight="1" thickBot="1">
      <c r="A55" s="163"/>
      <c r="B55" s="45"/>
      <c r="C55" s="45"/>
      <c r="D55" s="45"/>
      <c r="E55" s="45"/>
      <c r="F55" s="45"/>
      <c r="G55" s="165"/>
      <c r="H55" s="51" t="s">
        <v>83</v>
      </c>
      <c r="I55" s="52" t="s">
        <v>84</v>
      </c>
      <c r="J55" s="128"/>
    </row>
    <row r="56" spans="1:10" ht="24.75" customHeight="1">
      <c r="A56" s="60" t="s">
        <v>121</v>
      </c>
      <c r="B56" s="54"/>
      <c r="C56" s="54"/>
      <c r="D56" s="54"/>
      <c r="E56" s="54"/>
      <c r="F56" s="54"/>
      <c r="G56" s="55" t="s">
        <v>122</v>
      </c>
      <c r="H56" s="124"/>
      <c r="I56" s="56">
        <f>H56*1.21</f>
        <v>0</v>
      </c>
      <c r="J56" s="128"/>
    </row>
    <row r="57" spans="1:10" ht="24.75" customHeight="1">
      <c r="A57" s="61" t="s">
        <v>123</v>
      </c>
      <c r="B57" s="58"/>
      <c r="C57" s="58"/>
      <c r="D57" s="58"/>
      <c r="E57" s="58"/>
      <c r="F57" s="58"/>
      <c r="G57" s="59" t="s">
        <v>157</v>
      </c>
      <c r="H57" s="124"/>
      <c r="I57" s="56">
        <f aca="true" t="shared" si="1" ref="I57:I62">H57*1.21</f>
        <v>0</v>
      </c>
      <c r="J57" s="128"/>
    </row>
    <row r="58" spans="1:10" ht="24.75" customHeight="1">
      <c r="A58" s="61" t="s">
        <v>124</v>
      </c>
      <c r="B58" s="58"/>
      <c r="C58" s="58"/>
      <c r="D58" s="58"/>
      <c r="E58" s="58"/>
      <c r="F58" s="58"/>
      <c r="G58" s="59" t="s">
        <v>90</v>
      </c>
      <c r="H58" s="124"/>
      <c r="I58" s="56">
        <f t="shared" si="1"/>
        <v>0</v>
      </c>
      <c r="J58" s="128"/>
    </row>
    <row r="59" spans="1:10" ht="24.75" customHeight="1">
      <c r="A59" s="61" t="s">
        <v>125</v>
      </c>
      <c r="B59" s="58"/>
      <c r="C59" s="58"/>
      <c r="D59" s="58"/>
      <c r="E59" s="58"/>
      <c r="F59" s="58"/>
      <c r="G59" s="59" t="s">
        <v>17</v>
      </c>
      <c r="H59" s="124"/>
      <c r="I59" s="56">
        <f t="shared" si="1"/>
        <v>0</v>
      </c>
      <c r="J59" s="128"/>
    </row>
    <row r="60" spans="1:10" ht="35.25" customHeight="1">
      <c r="A60" s="61" t="s">
        <v>126</v>
      </c>
      <c r="B60" s="58"/>
      <c r="C60" s="58"/>
      <c r="D60" s="58"/>
      <c r="E60" s="58"/>
      <c r="F60" s="58"/>
      <c r="G60" s="59" t="s">
        <v>17</v>
      </c>
      <c r="H60" s="124"/>
      <c r="I60" s="56">
        <f t="shared" si="1"/>
        <v>0</v>
      </c>
      <c r="J60" s="128"/>
    </row>
    <row r="61" spans="1:10" ht="24.75" customHeight="1">
      <c r="A61" s="61" t="s">
        <v>127</v>
      </c>
      <c r="B61" s="58"/>
      <c r="C61" s="58"/>
      <c r="D61" s="58"/>
      <c r="E61" s="58"/>
      <c r="F61" s="58"/>
      <c r="G61" s="59" t="s">
        <v>128</v>
      </c>
      <c r="H61" s="124"/>
      <c r="I61" s="56">
        <f t="shared" si="1"/>
        <v>0</v>
      </c>
      <c r="J61" s="128"/>
    </row>
    <row r="62" spans="1:10" ht="24.75" customHeight="1">
      <c r="A62" s="61" t="s">
        <v>129</v>
      </c>
      <c r="B62" s="58"/>
      <c r="C62" s="58"/>
      <c r="D62" s="58"/>
      <c r="E62" s="58"/>
      <c r="F62" s="58"/>
      <c r="G62" s="59" t="s">
        <v>128</v>
      </c>
      <c r="H62" s="124"/>
      <c r="I62" s="56">
        <f t="shared" si="1"/>
        <v>0</v>
      </c>
      <c r="J62" s="128"/>
    </row>
    <row r="63" spans="1:10" ht="24.75" customHeight="1" thickBot="1">
      <c r="A63" s="48" t="s">
        <v>130</v>
      </c>
      <c r="B63" s="49"/>
      <c r="C63" s="49"/>
      <c r="D63" s="49"/>
      <c r="E63" s="49"/>
      <c r="F63" s="49"/>
      <c r="G63" s="50" t="s">
        <v>17</v>
      </c>
      <c r="H63" s="125"/>
      <c r="I63" s="52">
        <f>H63*1.21</f>
        <v>0</v>
      </c>
      <c r="J63" s="128"/>
    </row>
    <row r="64" spans="1:10" ht="17.25" customHeight="1">
      <c r="A64" s="153"/>
      <c r="B64" s="153"/>
      <c r="C64" s="153"/>
      <c r="D64" s="153"/>
      <c r="E64" s="153"/>
      <c r="F64" s="153"/>
      <c r="G64" s="154"/>
      <c r="H64" s="155"/>
      <c r="I64" s="155"/>
      <c r="J64" s="128"/>
    </row>
    <row r="65" spans="1:10" ht="25.5" customHeight="1">
      <c r="A65" s="166" t="s">
        <v>131</v>
      </c>
      <c r="B65" s="167"/>
      <c r="C65" s="167"/>
      <c r="D65" s="167"/>
      <c r="E65" s="167"/>
      <c r="F65" s="167"/>
      <c r="G65" s="167"/>
      <c r="H65" s="167"/>
      <c r="I65" s="167"/>
      <c r="J65" s="131"/>
    </row>
    <row r="66" spans="1:10" ht="33.75" customHeight="1">
      <c r="A66" s="160"/>
      <c r="B66" s="161"/>
      <c r="C66" s="161"/>
      <c r="D66" s="161"/>
      <c r="E66" s="161"/>
      <c r="F66" s="161"/>
      <c r="G66" s="161"/>
      <c r="H66" s="161"/>
      <c r="I66" s="161"/>
      <c r="J66" s="131"/>
    </row>
    <row r="67" spans="1:10" ht="33.75" customHeight="1">
      <c r="A67" s="160"/>
      <c r="B67" s="161"/>
      <c r="C67" s="161"/>
      <c r="D67" s="161"/>
      <c r="E67" s="161"/>
      <c r="F67" s="161"/>
      <c r="G67" s="161"/>
      <c r="H67" s="161"/>
      <c r="I67" s="161"/>
      <c r="J67" s="131"/>
    </row>
    <row r="68" spans="1:10" ht="33.75" customHeight="1">
      <c r="A68" s="160"/>
      <c r="B68" s="161"/>
      <c r="C68" s="161"/>
      <c r="D68" s="161"/>
      <c r="E68" s="161"/>
      <c r="F68" s="161"/>
      <c r="G68" s="161"/>
      <c r="H68" s="161"/>
      <c r="I68" s="161"/>
      <c r="J68" s="131"/>
    </row>
    <row r="69" spans="1:10" ht="33.75" customHeight="1">
      <c r="A69" s="156"/>
      <c r="B69" s="127"/>
      <c r="C69" s="127"/>
      <c r="D69" s="127"/>
      <c r="E69" s="127"/>
      <c r="F69" s="127"/>
      <c r="G69" s="157"/>
      <c r="H69" s="158"/>
      <c r="I69" s="158"/>
      <c r="J69" s="131"/>
    </row>
    <row r="70" spans="1:10" ht="33.75" customHeight="1">
      <c r="A70" s="143"/>
      <c r="B70" s="128"/>
      <c r="C70" s="128"/>
      <c r="D70" s="128"/>
      <c r="E70" s="128"/>
      <c r="F70" s="128"/>
      <c r="G70" s="129"/>
      <c r="H70" s="130"/>
      <c r="I70" s="130"/>
      <c r="J70" s="131"/>
    </row>
    <row r="71" spans="1:10" ht="33.75" customHeight="1">
      <c r="A71" s="143"/>
      <c r="B71" s="128"/>
      <c r="C71" s="128"/>
      <c r="D71" s="128"/>
      <c r="E71" s="128"/>
      <c r="F71" s="128"/>
      <c r="G71" s="129"/>
      <c r="H71" s="130"/>
      <c r="I71" s="130"/>
      <c r="J71" s="131"/>
    </row>
    <row r="72" spans="1:10" ht="33.75" customHeight="1">
      <c r="A72" s="143"/>
      <c r="B72" s="128"/>
      <c r="C72" s="128"/>
      <c r="D72" s="128"/>
      <c r="E72" s="128"/>
      <c r="F72" s="128"/>
      <c r="G72" s="129"/>
      <c r="H72" s="130"/>
      <c r="I72" s="130"/>
      <c r="J72" s="131"/>
    </row>
    <row r="73" ht="33.75" customHeight="1">
      <c r="J73" s="131"/>
    </row>
    <row r="74" ht="33.75" customHeight="1">
      <c r="J74" s="131"/>
    </row>
    <row r="75" ht="33.75" customHeight="1">
      <c r="J75" s="131"/>
    </row>
    <row r="76" ht="33.75" customHeight="1">
      <c r="J76" s="131"/>
    </row>
    <row r="77" ht="33.75" customHeight="1">
      <c r="J77" s="131"/>
    </row>
  </sheetData>
  <sheetProtection/>
  <mergeCells count="22">
    <mergeCell ref="A2:I2"/>
    <mergeCell ref="A12:A13"/>
    <mergeCell ref="G12:G13"/>
    <mergeCell ref="G18:G19"/>
    <mergeCell ref="A23:A24"/>
    <mergeCell ref="G23:G24"/>
    <mergeCell ref="A4:A5"/>
    <mergeCell ref="G4:G5"/>
    <mergeCell ref="A30:A31"/>
    <mergeCell ref="G30:G31"/>
    <mergeCell ref="A35:A36"/>
    <mergeCell ref="G35:G36"/>
    <mergeCell ref="A39:A40"/>
    <mergeCell ref="G39:G40"/>
    <mergeCell ref="A67:I67"/>
    <mergeCell ref="A68:I68"/>
    <mergeCell ref="A49:A50"/>
    <mergeCell ref="G49:G50"/>
    <mergeCell ref="A54:A55"/>
    <mergeCell ref="G54:G55"/>
    <mergeCell ref="A65:I65"/>
    <mergeCell ref="A66:I66"/>
  </mergeCells>
  <printOptions horizontalCentered="1"/>
  <pageMargins left="0.3937007874015748" right="0.1968503937007874" top="0.3937007874015748" bottom="0.3937007874015748" header="0.5118110236220472" footer="0.5118110236220472"/>
  <pageSetup fitToHeight="4" fitToWidth="1" horizontalDpi="600" verticalDpi="600" orientation="portrait" paperSize="9" scale="70" r:id="rId1"/>
  <headerFooter alignWithMargins="0">
    <oddFooter>&amp;C&amp;F</oddFooter>
  </headerFooter>
  <rowBreaks count="2" manualBreakCount="2">
    <brk id="15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7">
      <selection activeCell="H33" sqref="H33"/>
    </sheetView>
  </sheetViews>
  <sheetFormatPr defaultColWidth="9.140625" defaultRowHeight="15"/>
  <cols>
    <col min="1" max="1" width="4.8515625" style="0" customWidth="1"/>
    <col min="3" max="3" width="56.8515625" style="0" customWidth="1"/>
    <col min="5" max="5" width="11.421875" style="0" customWidth="1"/>
    <col min="6" max="6" width="11.140625" style="0" customWidth="1"/>
    <col min="7" max="7" width="11.57421875" style="0" customWidth="1"/>
    <col min="8" max="8" width="15.7109375" style="0" customWidth="1"/>
    <col min="9" max="9" width="15.8515625" style="0" customWidth="1"/>
  </cols>
  <sheetData>
    <row r="2" spans="2:6" ht="15">
      <c r="B2" s="118" t="s">
        <v>135</v>
      </c>
      <c r="F2" s="76" t="s">
        <v>132</v>
      </c>
    </row>
    <row r="3" ht="15" thickBot="1">
      <c r="F3" s="76" t="s">
        <v>133</v>
      </c>
    </row>
    <row r="4" spans="2:9" ht="29.25" thickBot="1">
      <c r="B4" s="7" t="s">
        <v>0</v>
      </c>
      <c r="C4" s="121" t="s">
        <v>57</v>
      </c>
      <c r="D4" s="8" t="s">
        <v>1</v>
      </c>
      <c r="E4" s="8" t="s">
        <v>2</v>
      </c>
      <c r="F4" s="10" t="s">
        <v>3</v>
      </c>
      <c r="G4" s="12" t="s">
        <v>18</v>
      </c>
      <c r="H4" s="11" t="s">
        <v>19</v>
      </c>
      <c r="I4" s="9" t="s">
        <v>20</v>
      </c>
    </row>
    <row r="5" spans="2:9" ht="14.25">
      <c r="B5" s="17"/>
      <c r="C5" s="18" t="s">
        <v>12</v>
      </c>
      <c r="D5" s="19"/>
      <c r="E5" s="19"/>
      <c r="F5" s="20"/>
      <c r="G5" s="21"/>
      <c r="H5" s="22"/>
      <c r="I5" s="23"/>
    </row>
    <row r="6" spans="2:9" ht="15.75">
      <c r="B6" s="24" t="s">
        <v>4</v>
      </c>
      <c r="C6" s="1" t="s">
        <v>26</v>
      </c>
      <c r="D6" s="4" t="s">
        <v>16</v>
      </c>
      <c r="E6" s="2">
        <v>202.1</v>
      </c>
      <c r="F6" s="39">
        <v>251</v>
      </c>
      <c r="G6" s="73"/>
      <c r="H6" s="28">
        <f>E6*F6*G6</f>
        <v>0</v>
      </c>
      <c r="I6" s="29">
        <f>H6*4</f>
        <v>0</v>
      </c>
    </row>
    <row r="7" spans="2:9" ht="15.75">
      <c r="B7" s="24" t="s">
        <v>58</v>
      </c>
      <c r="C7" s="1" t="s">
        <v>23</v>
      </c>
      <c r="D7" s="4" t="s">
        <v>16</v>
      </c>
      <c r="E7" s="2">
        <f>5.9+15.2+4.3+7.9</f>
        <v>33.300000000000004</v>
      </c>
      <c r="F7" s="39">
        <v>251</v>
      </c>
      <c r="G7" s="73"/>
      <c r="H7" s="28">
        <f aca="true" t="shared" si="0" ref="H7:H32">E7*F7*G7</f>
        <v>0</v>
      </c>
      <c r="I7" s="29">
        <f aca="true" t="shared" si="1" ref="I7:I32">H7*4</f>
        <v>0</v>
      </c>
    </row>
    <row r="8" spans="2:9" ht="15.75">
      <c r="B8" s="24" t="s">
        <v>59</v>
      </c>
      <c r="C8" s="1" t="s">
        <v>13</v>
      </c>
      <c r="D8" s="4" t="s">
        <v>16</v>
      </c>
      <c r="E8" s="2">
        <v>61</v>
      </c>
      <c r="F8" s="39">
        <v>251</v>
      </c>
      <c r="G8" s="73"/>
      <c r="H8" s="28">
        <f t="shared" si="0"/>
        <v>0</v>
      </c>
      <c r="I8" s="29">
        <f t="shared" si="1"/>
        <v>0</v>
      </c>
    </row>
    <row r="9" spans="2:9" ht="14.25">
      <c r="B9" s="24" t="s">
        <v>60</v>
      </c>
      <c r="C9" s="1" t="s">
        <v>14</v>
      </c>
      <c r="D9" s="3" t="s">
        <v>17</v>
      </c>
      <c r="E9" s="2">
        <v>11</v>
      </c>
      <c r="F9" s="39">
        <v>251</v>
      </c>
      <c r="G9" s="73"/>
      <c r="H9" s="28">
        <f t="shared" si="0"/>
        <v>0</v>
      </c>
      <c r="I9" s="29">
        <f t="shared" si="1"/>
        <v>0</v>
      </c>
    </row>
    <row r="10" spans="2:9" ht="15.75">
      <c r="B10" s="24" t="s">
        <v>61</v>
      </c>
      <c r="C10" s="1" t="s">
        <v>143</v>
      </c>
      <c r="D10" s="4" t="s">
        <v>16</v>
      </c>
      <c r="E10" s="2">
        <v>16</v>
      </c>
      <c r="F10" s="39">
        <v>251</v>
      </c>
      <c r="G10" s="73"/>
      <c r="H10" s="28">
        <f t="shared" si="0"/>
        <v>0</v>
      </c>
      <c r="I10" s="29">
        <f t="shared" si="1"/>
        <v>0</v>
      </c>
    </row>
    <row r="11" spans="2:9" ht="15.75">
      <c r="B11" s="24" t="s">
        <v>62</v>
      </c>
      <c r="C11" s="1" t="s">
        <v>24</v>
      </c>
      <c r="D11" s="4" t="s">
        <v>16</v>
      </c>
      <c r="E11" s="2">
        <v>15</v>
      </c>
      <c r="F11" s="39">
        <v>251</v>
      </c>
      <c r="G11" s="73"/>
      <c r="H11" s="28">
        <f t="shared" si="0"/>
        <v>0</v>
      </c>
      <c r="I11" s="29">
        <f t="shared" si="1"/>
        <v>0</v>
      </c>
    </row>
    <row r="12" spans="2:9" ht="15.75">
      <c r="B12" s="24" t="s">
        <v>63</v>
      </c>
      <c r="C12" s="1" t="s">
        <v>25</v>
      </c>
      <c r="D12" s="4" t="s">
        <v>16</v>
      </c>
      <c r="E12" s="2">
        <v>0</v>
      </c>
      <c r="F12" s="39">
        <v>251</v>
      </c>
      <c r="G12" s="73"/>
      <c r="H12" s="28">
        <f t="shared" si="0"/>
        <v>0</v>
      </c>
      <c r="I12" s="29">
        <f t="shared" si="1"/>
        <v>0</v>
      </c>
    </row>
    <row r="13" spans="2:9" ht="14.25">
      <c r="B13" s="25"/>
      <c r="C13" s="13" t="s">
        <v>22</v>
      </c>
      <c r="D13" s="14"/>
      <c r="E13" s="30"/>
      <c r="F13" s="40"/>
      <c r="G13" s="31"/>
      <c r="H13" s="32"/>
      <c r="I13" s="33"/>
    </row>
    <row r="14" spans="2:9" ht="15.75">
      <c r="B14" s="24" t="s">
        <v>21</v>
      </c>
      <c r="C14" s="1" t="s">
        <v>142</v>
      </c>
      <c r="D14" s="4" t="s">
        <v>16</v>
      </c>
      <c r="E14" s="2">
        <v>208.7</v>
      </c>
      <c r="F14" s="93">
        <v>159</v>
      </c>
      <c r="G14" s="73"/>
      <c r="H14" s="28">
        <f t="shared" si="0"/>
        <v>0</v>
      </c>
      <c r="I14" s="29">
        <f t="shared" si="1"/>
        <v>0</v>
      </c>
    </row>
    <row r="15" spans="2:9" ht="14.25">
      <c r="B15" s="24" t="s">
        <v>64</v>
      </c>
      <c r="C15" s="1" t="s">
        <v>28</v>
      </c>
      <c r="D15" s="3" t="s">
        <v>17</v>
      </c>
      <c r="E15" s="2">
        <v>2</v>
      </c>
      <c r="F15" s="93">
        <v>159</v>
      </c>
      <c r="G15" s="73"/>
      <c r="H15" s="28">
        <f t="shared" si="0"/>
        <v>0</v>
      </c>
      <c r="I15" s="29">
        <f t="shared" si="1"/>
        <v>0</v>
      </c>
    </row>
    <row r="16" spans="2:9" ht="14.25">
      <c r="B16" s="25"/>
      <c r="C16" s="13" t="s">
        <v>30</v>
      </c>
      <c r="D16" s="14"/>
      <c r="E16" s="30"/>
      <c r="F16" s="41"/>
      <c r="G16" s="31"/>
      <c r="H16" s="32"/>
      <c r="I16" s="33"/>
    </row>
    <row r="17" spans="2:9" ht="15.75">
      <c r="B17" s="24" t="s">
        <v>31</v>
      </c>
      <c r="C17" s="5" t="s">
        <v>29</v>
      </c>
      <c r="D17" s="4" t="s">
        <v>16</v>
      </c>
      <c r="E17" s="2">
        <v>0</v>
      </c>
      <c r="F17" s="39">
        <v>53</v>
      </c>
      <c r="G17" s="73"/>
      <c r="H17" s="28">
        <f t="shared" si="0"/>
        <v>0</v>
      </c>
      <c r="I17" s="29">
        <f t="shared" si="1"/>
        <v>0</v>
      </c>
    </row>
    <row r="18" spans="2:9" ht="28.5">
      <c r="B18" s="24" t="s">
        <v>44</v>
      </c>
      <c r="C18" s="120" t="s">
        <v>140</v>
      </c>
      <c r="D18" s="4" t="s">
        <v>17</v>
      </c>
      <c r="E18" s="2">
        <v>14</v>
      </c>
      <c r="F18" s="39">
        <v>53</v>
      </c>
      <c r="G18" s="73"/>
      <c r="H18" s="28">
        <f t="shared" si="0"/>
        <v>0</v>
      </c>
      <c r="I18" s="29">
        <f t="shared" si="1"/>
        <v>0</v>
      </c>
    </row>
    <row r="19" spans="2:9" ht="14.25">
      <c r="B19" s="26"/>
      <c r="C19" s="13" t="s">
        <v>32</v>
      </c>
      <c r="D19" s="14"/>
      <c r="E19" s="30"/>
      <c r="F19" s="40"/>
      <c r="G19" s="31"/>
      <c r="H19" s="32"/>
      <c r="I19" s="33"/>
    </row>
    <row r="20" spans="2:9" ht="14.25">
      <c r="B20" s="24" t="s">
        <v>45</v>
      </c>
      <c r="C20" s="5" t="s">
        <v>33</v>
      </c>
      <c r="D20" s="3" t="s">
        <v>17</v>
      </c>
      <c r="E20" s="2">
        <v>25</v>
      </c>
      <c r="F20" s="39">
        <v>24</v>
      </c>
      <c r="G20" s="73"/>
      <c r="H20" s="28">
        <f t="shared" si="0"/>
        <v>0</v>
      </c>
      <c r="I20" s="29">
        <f t="shared" si="1"/>
        <v>0</v>
      </c>
    </row>
    <row r="21" spans="2:9" ht="14.25">
      <c r="B21" s="24" t="s">
        <v>46</v>
      </c>
      <c r="C21" s="6" t="s">
        <v>34</v>
      </c>
      <c r="D21" s="3" t="s">
        <v>17</v>
      </c>
      <c r="E21" s="2">
        <v>2</v>
      </c>
      <c r="F21" s="39">
        <v>24</v>
      </c>
      <c r="G21" s="73"/>
      <c r="H21" s="28">
        <f t="shared" si="0"/>
        <v>0</v>
      </c>
      <c r="I21" s="29">
        <f t="shared" si="1"/>
        <v>0</v>
      </c>
    </row>
    <row r="22" spans="2:9" ht="14.25">
      <c r="B22" s="24" t="s">
        <v>47</v>
      </c>
      <c r="C22" s="6" t="s">
        <v>35</v>
      </c>
      <c r="D22" s="3" t="s">
        <v>17</v>
      </c>
      <c r="E22" s="2">
        <v>2</v>
      </c>
      <c r="F22" s="39">
        <v>24</v>
      </c>
      <c r="G22" s="73"/>
      <c r="H22" s="28">
        <f t="shared" si="0"/>
        <v>0</v>
      </c>
      <c r="I22" s="29">
        <f t="shared" si="1"/>
        <v>0</v>
      </c>
    </row>
    <row r="23" spans="2:9" ht="14.25">
      <c r="B23" s="25"/>
      <c r="C23" s="13" t="s">
        <v>36</v>
      </c>
      <c r="D23" s="14"/>
      <c r="E23" s="30"/>
      <c r="F23" s="40"/>
      <c r="G23" s="31"/>
      <c r="H23" s="32"/>
      <c r="I23" s="33"/>
    </row>
    <row r="24" spans="2:9" ht="14.25">
      <c r="B24" s="24" t="s">
        <v>48</v>
      </c>
      <c r="C24" s="1" t="s">
        <v>41</v>
      </c>
      <c r="D24" s="4" t="s">
        <v>17</v>
      </c>
      <c r="E24" s="2">
        <v>26</v>
      </c>
      <c r="F24" s="39">
        <v>6</v>
      </c>
      <c r="G24" s="73"/>
      <c r="H24" s="28">
        <f t="shared" si="0"/>
        <v>0</v>
      </c>
      <c r="I24" s="29">
        <f t="shared" si="1"/>
        <v>0</v>
      </c>
    </row>
    <row r="25" spans="2:9" ht="15.75">
      <c r="B25" s="24" t="s">
        <v>49</v>
      </c>
      <c r="C25" s="5" t="s">
        <v>42</v>
      </c>
      <c r="D25" s="4" t="s">
        <v>16</v>
      </c>
      <c r="E25" s="34">
        <v>0</v>
      </c>
      <c r="F25" s="42">
        <v>6</v>
      </c>
      <c r="G25" s="73"/>
      <c r="H25" s="28">
        <f t="shared" si="0"/>
        <v>0</v>
      </c>
      <c r="I25" s="29">
        <f t="shared" si="1"/>
        <v>0</v>
      </c>
    </row>
    <row r="26" spans="2:9" ht="15.75">
      <c r="B26" s="27" t="s">
        <v>50</v>
      </c>
      <c r="C26" s="5" t="s">
        <v>144</v>
      </c>
      <c r="D26" s="4" t="s">
        <v>16</v>
      </c>
      <c r="E26" s="34">
        <v>36.2</v>
      </c>
      <c r="F26" s="42">
        <v>6</v>
      </c>
      <c r="G26" s="73"/>
      <c r="H26" s="28">
        <f t="shared" si="0"/>
        <v>0</v>
      </c>
      <c r="I26" s="29">
        <f t="shared" si="1"/>
        <v>0</v>
      </c>
    </row>
    <row r="27" spans="2:9" ht="15.75">
      <c r="B27" s="27" t="s">
        <v>51</v>
      </c>
      <c r="C27" s="6" t="s">
        <v>141</v>
      </c>
      <c r="D27" s="4" t="s">
        <v>16</v>
      </c>
      <c r="E27" s="34">
        <v>7</v>
      </c>
      <c r="F27" s="42">
        <v>6</v>
      </c>
      <c r="G27" s="73"/>
      <c r="H27" s="28">
        <f t="shared" si="0"/>
        <v>0</v>
      </c>
      <c r="I27" s="29">
        <f t="shared" si="1"/>
        <v>0</v>
      </c>
    </row>
    <row r="28" spans="2:9" ht="14.25">
      <c r="B28" s="25"/>
      <c r="C28" s="13" t="s">
        <v>39</v>
      </c>
      <c r="D28" s="14"/>
      <c r="E28" s="30"/>
      <c r="F28" s="40"/>
      <c r="G28" s="31"/>
      <c r="H28" s="32"/>
      <c r="I28" s="33"/>
    </row>
    <row r="29" spans="2:9" ht="15.75">
      <c r="B29" s="24" t="s">
        <v>52</v>
      </c>
      <c r="C29" s="5" t="s">
        <v>40</v>
      </c>
      <c r="D29" s="4" t="s">
        <v>16</v>
      </c>
      <c r="E29" s="2">
        <v>0</v>
      </c>
      <c r="F29" s="42">
        <v>1</v>
      </c>
      <c r="G29" s="73"/>
      <c r="H29" s="28">
        <f t="shared" si="0"/>
        <v>0</v>
      </c>
      <c r="I29" s="29">
        <f t="shared" si="1"/>
        <v>0</v>
      </c>
    </row>
    <row r="30" spans="2:9" ht="14.25">
      <c r="B30" s="25"/>
      <c r="C30" s="13" t="s">
        <v>43</v>
      </c>
      <c r="D30" s="14"/>
      <c r="E30" s="30"/>
      <c r="F30" s="40"/>
      <c r="G30" s="31"/>
      <c r="H30" s="32"/>
      <c r="I30" s="33"/>
    </row>
    <row r="31" spans="2:9" ht="15.75">
      <c r="B31" s="24" t="s">
        <v>54</v>
      </c>
      <c r="C31" s="1" t="s">
        <v>37</v>
      </c>
      <c r="D31" s="4" t="s">
        <v>16</v>
      </c>
      <c r="E31" s="2">
        <v>0</v>
      </c>
      <c r="F31" s="39">
        <v>12</v>
      </c>
      <c r="G31" s="73"/>
      <c r="H31" s="28">
        <f t="shared" si="0"/>
        <v>0</v>
      </c>
      <c r="I31" s="29">
        <f t="shared" si="1"/>
        <v>0</v>
      </c>
    </row>
    <row r="32" spans="2:9" ht="16.5" thickBot="1">
      <c r="B32" s="24" t="s">
        <v>139</v>
      </c>
      <c r="C32" s="5" t="s">
        <v>38</v>
      </c>
      <c r="D32" s="4" t="s">
        <v>16</v>
      </c>
      <c r="E32" s="2">
        <v>0</v>
      </c>
      <c r="F32" s="39">
        <v>12</v>
      </c>
      <c r="G32" s="73"/>
      <c r="H32" s="28">
        <f t="shared" si="0"/>
        <v>0</v>
      </c>
      <c r="I32" s="29">
        <f t="shared" si="1"/>
        <v>0</v>
      </c>
    </row>
    <row r="33" spans="2:9" ht="15" thickBot="1">
      <c r="B33" s="15"/>
      <c r="C33" s="44" t="s">
        <v>55</v>
      </c>
      <c r="D33" s="16"/>
      <c r="E33" s="35"/>
      <c r="F33" s="43"/>
      <c r="G33" s="36"/>
      <c r="H33" s="74">
        <f>SUM(H6:H32)</f>
        <v>0</v>
      </c>
      <c r="I33" s="75">
        <f>SUM(I6:I32)</f>
        <v>0</v>
      </c>
    </row>
  </sheetData>
  <sheetProtection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6">
      <selection activeCell="H33" sqref="H33"/>
    </sheetView>
  </sheetViews>
  <sheetFormatPr defaultColWidth="9.140625" defaultRowHeight="15"/>
  <cols>
    <col min="1" max="1" width="4.8515625" style="0" customWidth="1"/>
    <col min="3" max="3" width="55.7109375" style="0" customWidth="1"/>
    <col min="5" max="5" width="11.421875" style="0" customWidth="1"/>
    <col min="6" max="6" width="11.140625" style="0" customWidth="1"/>
    <col min="7" max="7" width="11.57421875" style="0" customWidth="1"/>
    <col min="8" max="8" width="15.7109375" style="0" customWidth="1"/>
    <col min="9" max="9" width="15.8515625" style="0" customWidth="1"/>
  </cols>
  <sheetData>
    <row r="2" spans="2:6" ht="15">
      <c r="B2" s="118" t="s">
        <v>135</v>
      </c>
      <c r="F2" s="76" t="s">
        <v>132</v>
      </c>
    </row>
    <row r="3" ht="15" thickBot="1">
      <c r="F3" s="76" t="s">
        <v>133</v>
      </c>
    </row>
    <row r="4" spans="2:9" ht="29.25" thickBot="1">
      <c r="B4" s="7" t="s">
        <v>0</v>
      </c>
      <c r="C4" s="121" t="s">
        <v>65</v>
      </c>
      <c r="D4" s="8" t="s">
        <v>1</v>
      </c>
      <c r="E4" s="8" t="s">
        <v>2</v>
      </c>
      <c r="F4" s="10" t="s">
        <v>3</v>
      </c>
      <c r="G4" s="12" t="s">
        <v>18</v>
      </c>
      <c r="H4" s="11" t="s">
        <v>19</v>
      </c>
      <c r="I4" s="9" t="s">
        <v>20</v>
      </c>
    </row>
    <row r="5" spans="2:9" ht="14.25">
      <c r="B5" s="17"/>
      <c r="C5" s="18" t="s">
        <v>12</v>
      </c>
      <c r="D5" s="19"/>
      <c r="E5" s="19"/>
      <c r="F5" s="20"/>
      <c r="G5" s="21"/>
      <c r="H5" s="22"/>
      <c r="I5" s="23"/>
    </row>
    <row r="6" spans="2:9" ht="15.75">
      <c r="B6" s="24" t="s">
        <v>4</v>
      </c>
      <c r="C6" s="1" t="s">
        <v>26</v>
      </c>
      <c r="D6" s="4" t="s">
        <v>16</v>
      </c>
      <c r="E6" s="2">
        <v>153.6</v>
      </c>
      <c r="F6" s="39">
        <v>251</v>
      </c>
      <c r="G6" s="73"/>
      <c r="H6" s="28">
        <f>E6*F6*G6</f>
        <v>0</v>
      </c>
      <c r="I6" s="29">
        <f>H6*4</f>
        <v>0</v>
      </c>
    </row>
    <row r="7" spans="2:9" ht="15.75">
      <c r="B7" s="24" t="s">
        <v>5</v>
      </c>
      <c r="C7" s="1" t="s">
        <v>23</v>
      </c>
      <c r="D7" s="4" t="s">
        <v>16</v>
      </c>
      <c r="E7" s="2">
        <f>8.48+11.01+11.01+11.01</f>
        <v>41.51</v>
      </c>
      <c r="F7" s="39">
        <v>251</v>
      </c>
      <c r="G7" s="73"/>
      <c r="H7" s="28">
        <f aca="true" t="shared" si="0" ref="H7:H32">E7*F7*G7</f>
        <v>0</v>
      </c>
      <c r="I7" s="29">
        <f aca="true" t="shared" si="1" ref="I7:I32">H7*4</f>
        <v>0</v>
      </c>
    </row>
    <row r="8" spans="2:9" ht="15.75">
      <c r="B8" s="24" t="s">
        <v>6</v>
      </c>
      <c r="C8" s="1" t="s">
        <v>13</v>
      </c>
      <c r="D8" s="4" t="s">
        <v>16</v>
      </c>
      <c r="E8" s="2">
        <f>114.4</f>
        <v>114.4</v>
      </c>
      <c r="F8" s="39">
        <v>251</v>
      </c>
      <c r="G8" s="73"/>
      <c r="H8" s="28">
        <f t="shared" si="0"/>
        <v>0</v>
      </c>
      <c r="I8" s="29">
        <f t="shared" si="1"/>
        <v>0</v>
      </c>
    </row>
    <row r="9" spans="2:9" ht="14.25">
      <c r="B9" s="24" t="s">
        <v>7</v>
      </c>
      <c r="C9" s="1" t="s">
        <v>14</v>
      </c>
      <c r="D9" s="3" t="s">
        <v>17</v>
      </c>
      <c r="E9" s="2">
        <v>19</v>
      </c>
      <c r="F9" s="39">
        <v>251</v>
      </c>
      <c r="G9" s="73"/>
      <c r="H9" s="28">
        <f t="shared" si="0"/>
        <v>0</v>
      </c>
      <c r="I9" s="29">
        <f t="shared" si="1"/>
        <v>0</v>
      </c>
    </row>
    <row r="10" spans="2:9" ht="15.75">
      <c r="B10" s="24" t="s">
        <v>8</v>
      </c>
      <c r="C10" s="1" t="s">
        <v>15</v>
      </c>
      <c r="D10" s="4" t="s">
        <v>16</v>
      </c>
      <c r="E10" s="2">
        <v>73.3</v>
      </c>
      <c r="F10" s="39">
        <v>251</v>
      </c>
      <c r="G10" s="73"/>
      <c r="H10" s="28">
        <f t="shared" si="0"/>
        <v>0</v>
      </c>
      <c r="I10" s="29">
        <f t="shared" si="1"/>
        <v>0</v>
      </c>
    </row>
    <row r="11" spans="2:9" ht="15.75">
      <c r="B11" s="24" t="s">
        <v>9</v>
      </c>
      <c r="C11" s="1" t="s">
        <v>24</v>
      </c>
      <c r="D11" s="4" t="s">
        <v>16</v>
      </c>
      <c r="E11" s="2">
        <v>4.62</v>
      </c>
      <c r="F11" s="39">
        <v>251</v>
      </c>
      <c r="G11" s="73"/>
      <c r="H11" s="28">
        <f t="shared" si="0"/>
        <v>0</v>
      </c>
      <c r="I11" s="29">
        <f t="shared" si="1"/>
        <v>0</v>
      </c>
    </row>
    <row r="12" spans="2:9" ht="15.75">
      <c r="B12" s="24" t="s">
        <v>10</v>
      </c>
      <c r="C12" s="1" t="s">
        <v>25</v>
      </c>
      <c r="D12" s="4" t="s">
        <v>16</v>
      </c>
      <c r="E12" s="2">
        <v>0</v>
      </c>
      <c r="F12" s="39">
        <v>251</v>
      </c>
      <c r="G12" s="73"/>
      <c r="H12" s="28">
        <f t="shared" si="0"/>
        <v>0</v>
      </c>
      <c r="I12" s="29">
        <f t="shared" si="1"/>
        <v>0</v>
      </c>
    </row>
    <row r="13" spans="2:9" ht="14.25">
      <c r="B13" s="25"/>
      <c r="C13" s="13" t="s">
        <v>22</v>
      </c>
      <c r="D13" s="14"/>
      <c r="E13" s="30"/>
      <c r="F13" s="40"/>
      <c r="G13" s="31"/>
      <c r="H13" s="32"/>
      <c r="I13" s="33"/>
    </row>
    <row r="14" spans="2:9" ht="15.75">
      <c r="B14" s="24" t="s">
        <v>21</v>
      </c>
      <c r="C14" s="1" t="s">
        <v>27</v>
      </c>
      <c r="D14" s="4" t="s">
        <v>16</v>
      </c>
      <c r="E14" s="2">
        <f>400.9+53</f>
        <v>453.9</v>
      </c>
      <c r="F14" s="93">
        <v>159</v>
      </c>
      <c r="G14" s="73"/>
      <c r="H14" s="28">
        <f t="shared" si="0"/>
        <v>0</v>
      </c>
      <c r="I14" s="29">
        <f t="shared" si="1"/>
        <v>0</v>
      </c>
    </row>
    <row r="15" spans="2:9" ht="14.25">
      <c r="B15" s="24" t="s">
        <v>11</v>
      </c>
      <c r="C15" s="1" t="s">
        <v>28</v>
      </c>
      <c r="D15" s="3" t="s">
        <v>17</v>
      </c>
      <c r="E15" s="2">
        <v>4</v>
      </c>
      <c r="F15" s="93">
        <v>159</v>
      </c>
      <c r="G15" s="73"/>
      <c r="H15" s="28">
        <f t="shared" si="0"/>
        <v>0</v>
      </c>
      <c r="I15" s="29">
        <f t="shared" si="1"/>
        <v>0</v>
      </c>
    </row>
    <row r="16" spans="2:9" ht="14.25">
      <c r="B16" s="25"/>
      <c r="C16" s="13" t="s">
        <v>30</v>
      </c>
      <c r="D16" s="14"/>
      <c r="E16" s="30"/>
      <c r="F16" s="41"/>
      <c r="G16" s="31"/>
      <c r="H16" s="32"/>
      <c r="I16" s="33"/>
    </row>
    <row r="17" spans="2:9" ht="15.75">
      <c r="B17" s="24" t="s">
        <v>31</v>
      </c>
      <c r="C17" s="5" t="s">
        <v>76</v>
      </c>
      <c r="D17" s="4" t="s">
        <v>16</v>
      </c>
      <c r="E17" s="2">
        <v>67.75</v>
      </c>
      <c r="F17" s="39">
        <v>53</v>
      </c>
      <c r="G17" s="73"/>
      <c r="H17" s="28">
        <f t="shared" si="0"/>
        <v>0</v>
      </c>
      <c r="I17" s="29">
        <f t="shared" si="1"/>
        <v>0</v>
      </c>
    </row>
    <row r="18" spans="2:9" ht="28.5">
      <c r="B18" s="24" t="s">
        <v>44</v>
      </c>
      <c r="C18" s="120" t="s">
        <v>140</v>
      </c>
      <c r="D18" s="4" t="s">
        <v>17</v>
      </c>
      <c r="E18" s="2">
        <v>34</v>
      </c>
      <c r="F18" s="39">
        <v>53</v>
      </c>
      <c r="G18" s="73"/>
      <c r="H18" s="28">
        <f t="shared" si="0"/>
        <v>0</v>
      </c>
      <c r="I18" s="29">
        <f t="shared" si="1"/>
        <v>0</v>
      </c>
    </row>
    <row r="19" spans="2:9" ht="14.25">
      <c r="B19" s="26"/>
      <c r="C19" s="13" t="s">
        <v>32</v>
      </c>
      <c r="D19" s="14"/>
      <c r="E19" s="30"/>
      <c r="F19" s="40"/>
      <c r="G19" s="31"/>
      <c r="H19" s="32"/>
      <c r="I19" s="33"/>
    </row>
    <row r="20" spans="2:9" ht="14.25">
      <c r="B20" s="24" t="s">
        <v>45</v>
      </c>
      <c r="C20" s="5" t="s">
        <v>33</v>
      </c>
      <c r="D20" s="3" t="s">
        <v>17</v>
      </c>
      <c r="E20" s="2">
        <v>40</v>
      </c>
      <c r="F20" s="39">
        <v>24</v>
      </c>
      <c r="G20" s="73"/>
      <c r="H20" s="28">
        <f t="shared" si="0"/>
        <v>0</v>
      </c>
      <c r="I20" s="29">
        <f t="shared" si="1"/>
        <v>0</v>
      </c>
    </row>
    <row r="21" spans="2:9" ht="14.25">
      <c r="B21" s="24" t="s">
        <v>46</v>
      </c>
      <c r="C21" s="6" t="s">
        <v>34</v>
      </c>
      <c r="D21" s="3" t="s">
        <v>17</v>
      </c>
      <c r="E21" s="2">
        <v>0</v>
      </c>
      <c r="F21" s="39">
        <v>24</v>
      </c>
      <c r="G21" s="73"/>
      <c r="H21" s="28">
        <f t="shared" si="0"/>
        <v>0</v>
      </c>
      <c r="I21" s="29">
        <f t="shared" si="1"/>
        <v>0</v>
      </c>
    </row>
    <row r="22" spans="2:9" ht="14.25">
      <c r="B22" s="24" t="s">
        <v>47</v>
      </c>
      <c r="C22" s="6" t="s">
        <v>35</v>
      </c>
      <c r="D22" s="3" t="s">
        <v>17</v>
      </c>
      <c r="E22" s="2">
        <v>0</v>
      </c>
      <c r="F22" s="39">
        <v>24</v>
      </c>
      <c r="G22" s="73"/>
      <c r="H22" s="28">
        <f t="shared" si="0"/>
        <v>0</v>
      </c>
      <c r="I22" s="29">
        <f t="shared" si="1"/>
        <v>0</v>
      </c>
    </row>
    <row r="23" spans="2:9" ht="14.25">
      <c r="B23" s="25"/>
      <c r="C23" s="13" t="s">
        <v>36</v>
      </c>
      <c r="D23" s="14"/>
      <c r="E23" s="30"/>
      <c r="F23" s="40"/>
      <c r="G23" s="31"/>
      <c r="H23" s="32"/>
      <c r="I23" s="33"/>
    </row>
    <row r="24" spans="2:9" ht="14.25">
      <c r="B24" s="24" t="s">
        <v>48</v>
      </c>
      <c r="C24" s="1" t="s">
        <v>41</v>
      </c>
      <c r="D24" s="4" t="s">
        <v>17</v>
      </c>
      <c r="E24" s="2">
        <v>57</v>
      </c>
      <c r="F24" s="39">
        <v>6</v>
      </c>
      <c r="G24" s="73"/>
      <c r="H24" s="28">
        <f t="shared" si="0"/>
        <v>0</v>
      </c>
      <c r="I24" s="29">
        <f t="shared" si="1"/>
        <v>0</v>
      </c>
    </row>
    <row r="25" spans="2:9" ht="15.75">
      <c r="B25" s="24" t="s">
        <v>49</v>
      </c>
      <c r="C25" s="5" t="s">
        <v>42</v>
      </c>
      <c r="D25" s="4" t="s">
        <v>16</v>
      </c>
      <c r="E25" s="34">
        <v>19.78</v>
      </c>
      <c r="F25" s="42">
        <v>6</v>
      </c>
      <c r="G25" s="73"/>
      <c r="H25" s="28">
        <f t="shared" si="0"/>
        <v>0</v>
      </c>
      <c r="I25" s="29">
        <f t="shared" si="1"/>
        <v>0</v>
      </c>
    </row>
    <row r="26" spans="2:9" ht="15.75">
      <c r="B26" s="27" t="s">
        <v>50</v>
      </c>
      <c r="C26" s="5" t="s">
        <v>53</v>
      </c>
      <c r="D26" s="4" t="s">
        <v>16</v>
      </c>
      <c r="E26" s="34">
        <v>0</v>
      </c>
      <c r="F26" s="42">
        <v>6</v>
      </c>
      <c r="G26" s="73"/>
      <c r="H26" s="28">
        <f t="shared" si="0"/>
        <v>0</v>
      </c>
      <c r="I26" s="29">
        <f t="shared" si="1"/>
        <v>0</v>
      </c>
    </row>
    <row r="27" spans="2:9" ht="15.75">
      <c r="B27" s="27" t="s">
        <v>51</v>
      </c>
      <c r="C27" s="5" t="s">
        <v>66</v>
      </c>
      <c r="D27" s="4" t="s">
        <v>16</v>
      </c>
      <c r="E27" s="34">
        <v>5</v>
      </c>
      <c r="F27" s="42">
        <v>6</v>
      </c>
      <c r="G27" s="73"/>
      <c r="H27" s="28">
        <f t="shared" si="0"/>
        <v>0</v>
      </c>
      <c r="I27" s="29">
        <f t="shared" si="1"/>
        <v>0</v>
      </c>
    </row>
    <row r="28" spans="2:9" ht="14.25">
      <c r="B28" s="25"/>
      <c r="C28" s="119" t="s">
        <v>39</v>
      </c>
      <c r="D28" s="14"/>
      <c r="E28" s="30"/>
      <c r="F28" s="40"/>
      <c r="G28" s="31"/>
      <c r="H28" s="32"/>
      <c r="I28" s="33"/>
    </row>
    <row r="29" spans="2:9" ht="15.75">
      <c r="B29" s="24" t="s">
        <v>52</v>
      </c>
      <c r="C29" s="5" t="s">
        <v>40</v>
      </c>
      <c r="D29" s="4" t="s">
        <v>16</v>
      </c>
      <c r="E29" s="2">
        <v>73.4</v>
      </c>
      <c r="F29" s="42">
        <v>1</v>
      </c>
      <c r="G29" s="73"/>
      <c r="H29" s="28">
        <f t="shared" si="0"/>
        <v>0</v>
      </c>
      <c r="I29" s="29">
        <f t="shared" si="1"/>
        <v>0</v>
      </c>
    </row>
    <row r="30" spans="2:9" ht="14.25">
      <c r="B30" s="25"/>
      <c r="C30" s="13" t="s">
        <v>43</v>
      </c>
      <c r="D30" s="14"/>
      <c r="E30" s="30"/>
      <c r="F30" s="40"/>
      <c r="G30" s="31"/>
      <c r="H30" s="32"/>
      <c r="I30" s="33"/>
    </row>
    <row r="31" spans="2:9" ht="15.75">
      <c r="B31" s="24" t="s">
        <v>54</v>
      </c>
      <c r="C31" s="1" t="s">
        <v>37</v>
      </c>
      <c r="D31" s="4" t="s">
        <v>16</v>
      </c>
      <c r="E31" s="2">
        <v>0</v>
      </c>
      <c r="F31" s="39">
        <v>12</v>
      </c>
      <c r="G31" s="73"/>
      <c r="H31" s="28">
        <f t="shared" si="0"/>
        <v>0</v>
      </c>
      <c r="I31" s="29">
        <f t="shared" si="1"/>
        <v>0</v>
      </c>
    </row>
    <row r="32" spans="2:9" ht="16.5" thickBot="1">
      <c r="B32" s="24" t="s">
        <v>139</v>
      </c>
      <c r="C32" s="5" t="s">
        <v>38</v>
      </c>
      <c r="D32" s="4" t="s">
        <v>16</v>
      </c>
      <c r="E32" s="2">
        <v>0</v>
      </c>
      <c r="F32" s="39">
        <v>12</v>
      </c>
      <c r="G32" s="73"/>
      <c r="H32" s="28">
        <f t="shared" si="0"/>
        <v>0</v>
      </c>
      <c r="I32" s="29">
        <f t="shared" si="1"/>
        <v>0</v>
      </c>
    </row>
    <row r="33" spans="2:9" ht="15" thickBot="1">
      <c r="B33" s="15"/>
      <c r="C33" s="44" t="s">
        <v>55</v>
      </c>
      <c r="D33" s="16"/>
      <c r="E33" s="35"/>
      <c r="F33" s="43"/>
      <c r="G33" s="36"/>
      <c r="H33" s="74">
        <f>SUM(H6:H32)</f>
        <v>0</v>
      </c>
      <c r="I33" s="75">
        <f>SUM(I6:I32)</f>
        <v>0</v>
      </c>
    </row>
  </sheetData>
  <sheetProtection selectLockedCells="1"/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7">
      <selection activeCell="H33" sqref="H33"/>
    </sheetView>
  </sheetViews>
  <sheetFormatPr defaultColWidth="9.140625" defaultRowHeight="15"/>
  <cols>
    <col min="1" max="1" width="4.140625" style="0" customWidth="1"/>
    <col min="3" max="3" width="55.7109375" style="0" customWidth="1"/>
    <col min="5" max="5" width="11.421875" style="0" customWidth="1"/>
    <col min="6" max="6" width="11.140625" style="0" customWidth="1"/>
    <col min="7" max="7" width="11.57421875" style="0" customWidth="1"/>
    <col min="8" max="8" width="15.7109375" style="0" customWidth="1"/>
    <col min="9" max="9" width="15.8515625" style="0" customWidth="1"/>
  </cols>
  <sheetData>
    <row r="2" spans="2:6" ht="15">
      <c r="B2" s="118" t="s">
        <v>135</v>
      </c>
      <c r="F2" s="76" t="s">
        <v>132</v>
      </c>
    </row>
    <row r="3" ht="15" thickBot="1">
      <c r="F3" s="76" t="s">
        <v>133</v>
      </c>
    </row>
    <row r="4" spans="2:9" ht="29.25" thickBot="1">
      <c r="B4" s="7" t="s">
        <v>0</v>
      </c>
      <c r="C4" s="121" t="s">
        <v>67</v>
      </c>
      <c r="D4" s="8" t="s">
        <v>1</v>
      </c>
      <c r="E4" s="8" t="s">
        <v>2</v>
      </c>
      <c r="F4" s="10" t="s">
        <v>3</v>
      </c>
      <c r="G4" s="12" t="s">
        <v>18</v>
      </c>
      <c r="H4" s="11" t="s">
        <v>19</v>
      </c>
      <c r="I4" s="9" t="s">
        <v>20</v>
      </c>
    </row>
    <row r="5" spans="2:9" ht="14.25">
      <c r="B5" s="17"/>
      <c r="C5" s="18" t="s">
        <v>12</v>
      </c>
      <c r="D5" s="19"/>
      <c r="E5" s="19"/>
      <c r="F5" s="20"/>
      <c r="G5" s="21"/>
      <c r="H5" s="22"/>
      <c r="I5" s="23"/>
    </row>
    <row r="6" spans="2:9" ht="15.75">
      <c r="B6" s="24" t="s">
        <v>4</v>
      </c>
      <c r="C6" s="1" t="s">
        <v>145</v>
      </c>
      <c r="D6" s="4" t="s">
        <v>16</v>
      </c>
      <c r="E6" s="2">
        <v>198.12</v>
      </c>
      <c r="F6" s="39">
        <v>251</v>
      </c>
      <c r="G6" s="73"/>
      <c r="H6" s="28">
        <f>E6*F6*G6</f>
        <v>0</v>
      </c>
      <c r="I6" s="29">
        <f>H6*4</f>
        <v>0</v>
      </c>
    </row>
    <row r="7" spans="2:9" ht="15.75">
      <c r="B7" s="24" t="s">
        <v>5</v>
      </c>
      <c r="C7" s="1" t="s">
        <v>23</v>
      </c>
      <c r="D7" s="4" t="s">
        <v>16</v>
      </c>
      <c r="E7" s="2">
        <v>19.4</v>
      </c>
      <c r="F7" s="39">
        <v>251</v>
      </c>
      <c r="G7" s="73"/>
      <c r="H7" s="28">
        <f aca="true" t="shared" si="0" ref="H7:H32">E7*F7*G7</f>
        <v>0</v>
      </c>
      <c r="I7" s="29">
        <f aca="true" t="shared" si="1" ref="I7:I32">H7*4</f>
        <v>0</v>
      </c>
    </row>
    <row r="8" spans="2:9" ht="15.75">
      <c r="B8" s="24" t="s">
        <v>6</v>
      </c>
      <c r="C8" s="1" t="s">
        <v>13</v>
      </c>
      <c r="D8" s="4" t="s">
        <v>16</v>
      </c>
      <c r="E8" s="2">
        <v>72.4</v>
      </c>
      <c r="F8" s="39">
        <v>251</v>
      </c>
      <c r="G8" s="73"/>
      <c r="H8" s="28">
        <f t="shared" si="0"/>
        <v>0</v>
      </c>
      <c r="I8" s="29">
        <f t="shared" si="1"/>
        <v>0</v>
      </c>
    </row>
    <row r="9" spans="2:9" ht="14.25">
      <c r="B9" s="24" t="s">
        <v>7</v>
      </c>
      <c r="C9" s="1" t="s">
        <v>14</v>
      </c>
      <c r="D9" s="3" t="s">
        <v>17</v>
      </c>
      <c r="E9" s="2">
        <v>15</v>
      </c>
      <c r="F9" s="39">
        <v>251</v>
      </c>
      <c r="G9" s="73"/>
      <c r="H9" s="28">
        <f t="shared" si="0"/>
        <v>0</v>
      </c>
      <c r="I9" s="29">
        <f t="shared" si="1"/>
        <v>0</v>
      </c>
    </row>
    <row r="10" spans="2:9" ht="15.75">
      <c r="B10" s="24" t="s">
        <v>8</v>
      </c>
      <c r="C10" s="1" t="s">
        <v>146</v>
      </c>
      <c r="D10" s="4" t="s">
        <v>16</v>
      </c>
      <c r="E10" s="2">
        <v>4.18</v>
      </c>
      <c r="F10" s="39">
        <v>251</v>
      </c>
      <c r="G10" s="73"/>
      <c r="H10" s="28">
        <f t="shared" si="0"/>
        <v>0</v>
      </c>
      <c r="I10" s="29">
        <f t="shared" si="1"/>
        <v>0</v>
      </c>
    </row>
    <row r="11" spans="2:9" ht="15.75">
      <c r="B11" s="24" t="s">
        <v>9</v>
      </c>
      <c r="C11" s="1" t="s">
        <v>24</v>
      </c>
      <c r="D11" s="4" t="s">
        <v>16</v>
      </c>
      <c r="E11" s="2">
        <v>0</v>
      </c>
      <c r="F11" s="39">
        <v>251</v>
      </c>
      <c r="G11" s="73"/>
      <c r="H11" s="28">
        <f t="shared" si="0"/>
        <v>0</v>
      </c>
      <c r="I11" s="29">
        <f t="shared" si="1"/>
        <v>0</v>
      </c>
    </row>
    <row r="12" spans="2:9" ht="15.75">
      <c r="B12" s="24" t="s">
        <v>10</v>
      </c>
      <c r="C12" s="1" t="s">
        <v>25</v>
      </c>
      <c r="D12" s="4" t="s">
        <v>16</v>
      </c>
      <c r="E12" s="2">
        <v>0</v>
      </c>
      <c r="F12" s="39">
        <v>251</v>
      </c>
      <c r="G12" s="73"/>
      <c r="H12" s="28">
        <f t="shared" si="0"/>
        <v>0</v>
      </c>
      <c r="I12" s="29">
        <f t="shared" si="1"/>
        <v>0</v>
      </c>
    </row>
    <row r="13" spans="2:9" ht="14.25">
      <c r="B13" s="25"/>
      <c r="C13" s="13" t="s">
        <v>22</v>
      </c>
      <c r="D13" s="14"/>
      <c r="E13" s="30"/>
      <c r="F13" s="40"/>
      <c r="G13" s="31"/>
      <c r="H13" s="32"/>
      <c r="I13" s="33"/>
    </row>
    <row r="14" spans="2:9" ht="15.75">
      <c r="B14" s="24" t="s">
        <v>21</v>
      </c>
      <c r="C14" s="1" t="s">
        <v>27</v>
      </c>
      <c r="D14" s="4" t="s">
        <v>16</v>
      </c>
      <c r="E14" s="2">
        <v>0</v>
      </c>
      <c r="F14" s="93">
        <v>159</v>
      </c>
      <c r="G14" s="73"/>
      <c r="H14" s="28">
        <f t="shared" si="0"/>
        <v>0</v>
      </c>
      <c r="I14" s="29">
        <f t="shared" si="1"/>
        <v>0</v>
      </c>
    </row>
    <row r="15" spans="2:9" ht="14.25">
      <c r="B15" s="24" t="s">
        <v>11</v>
      </c>
      <c r="C15" s="1" t="s">
        <v>28</v>
      </c>
      <c r="D15" s="3" t="s">
        <v>17</v>
      </c>
      <c r="E15" s="2">
        <v>0</v>
      </c>
      <c r="F15" s="93">
        <v>159</v>
      </c>
      <c r="G15" s="73"/>
      <c r="H15" s="28">
        <f t="shared" si="0"/>
        <v>0</v>
      </c>
      <c r="I15" s="29">
        <f t="shared" si="1"/>
        <v>0</v>
      </c>
    </row>
    <row r="16" spans="2:9" ht="14.25">
      <c r="B16" s="25"/>
      <c r="C16" s="13" t="s">
        <v>30</v>
      </c>
      <c r="D16" s="14"/>
      <c r="E16" s="30"/>
      <c r="F16" s="41"/>
      <c r="G16" s="31"/>
      <c r="H16" s="32"/>
      <c r="I16" s="33"/>
    </row>
    <row r="17" spans="2:9" ht="15.75">
      <c r="B17" s="24" t="s">
        <v>31</v>
      </c>
      <c r="C17" s="5" t="s">
        <v>29</v>
      </c>
      <c r="D17" s="4" t="s">
        <v>16</v>
      </c>
      <c r="E17" s="2">
        <v>0</v>
      </c>
      <c r="F17" s="39">
        <v>53</v>
      </c>
      <c r="G17" s="73"/>
      <c r="H17" s="28">
        <f t="shared" si="0"/>
        <v>0</v>
      </c>
      <c r="I17" s="29">
        <f t="shared" si="1"/>
        <v>0</v>
      </c>
    </row>
    <row r="18" spans="2:9" ht="28.5">
      <c r="B18" s="24" t="s">
        <v>44</v>
      </c>
      <c r="C18" s="120" t="s">
        <v>140</v>
      </c>
      <c r="D18" s="4" t="s">
        <v>17</v>
      </c>
      <c r="E18" s="2">
        <v>0</v>
      </c>
      <c r="F18" s="39">
        <v>53</v>
      </c>
      <c r="G18" s="73"/>
      <c r="H18" s="28">
        <f t="shared" si="0"/>
        <v>0</v>
      </c>
      <c r="I18" s="29">
        <f t="shared" si="1"/>
        <v>0</v>
      </c>
    </row>
    <row r="19" spans="2:9" ht="14.25">
      <c r="B19" s="26"/>
      <c r="C19" s="13" t="s">
        <v>32</v>
      </c>
      <c r="D19" s="14"/>
      <c r="E19" s="30"/>
      <c r="F19" s="40"/>
      <c r="G19" s="31"/>
      <c r="H19" s="32"/>
      <c r="I19" s="33"/>
    </row>
    <row r="20" spans="2:9" ht="14.25">
      <c r="B20" s="24" t="s">
        <v>45</v>
      </c>
      <c r="C20" s="5" t="s">
        <v>33</v>
      </c>
      <c r="D20" s="3" t="s">
        <v>17</v>
      </c>
      <c r="E20" s="2">
        <v>7</v>
      </c>
      <c r="F20" s="39">
        <v>24</v>
      </c>
      <c r="G20" s="73"/>
      <c r="H20" s="28">
        <f t="shared" si="0"/>
        <v>0</v>
      </c>
      <c r="I20" s="29">
        <f t="shared" si="1"/>
        <v>0</v>
      </c>
    </row>
    <row r="21" spans="2:9" ht="14.25">
      <c r="B21" s="24" t="s">
        <v>46</v>
      </c>
      <c r="C21" s="6" t="s">
        <v>34</v>
      </c>
      <c r="D21" s="3" t="s">
        <v>17</v>
      </c>
      <c r="E21" s="2">
        <v>0</v>
      </c>
      <c r="F21" s="39">
        <v>24</v>
      </c>
      <c r="G21" s="73"/>
      <c r="H21" s="28">
        <f t="shared" si="0"/>
        <v>0</v>
      </c>
      <c r="I21" s="29">
        <f t="shared" si="1"/>
        <v>0</v>
      </c>
    </row>
    <row r="22" spans="2:9" ht="14.25">
      <c r="B22" s="24" t="s">
        <v>47</v>
      </c>
      <c r="C22" s="6" t="s">
        <v>35</v>
      </c>
      <c r="D22" s="3" t="s">
        <v>17</v>
      </c>
      <c r="E22" s="2">
        <v>0</v>
      </c>
      <c r="F22" s="39">
        <v>24</v>
      </c>
      <c r="G22" s="73"/>
      <c r="H22" s="28">
        <f t="shared" si="0"/>
        <v>0</v>
      </c>
      <c r="I22" s="29">
        <f t="shared" si="1"/>
        <v>0</v>
      </c>
    </row>
    <row r="23" spans="2:9" ht="14.25">
      <c r="B23" s="25"/>
      <c r="C23" s="13" t="s">
        <v>36</v>
      </c>
      <c r="D23" s="14"/>
      <c r="E23" s="30"/>
      <c r="F23" s="40"/>
      <c r="G23" s="31"/>
      <c r="H23" s="32"/>
      <c r="I23" s="33"/>
    </row>
    <row r="24" spans="2:9" ht="14.25">
      <c r="B24" s="24" t="s">
        <v>48</v>
      </c>
      <c r="C24" s="1" t="s">
        <v>41</v>
      </c>
      <c r="D24" s="4" t="s">
        <v>17</v>
      </c>
      <c r="E24" s="2">
        <v>1</v>
      </c>
      <c r="F24" s="39">
        <v>6</v>
      </c>
      <c r="G24" s="73"/>
      <c r="H24" s="28">
        <f t="shared" si="0"/>
        <v>0</v>
      </c>
      <c r="I24" s="29">
        <f t="shared" si="1"/>
        <v>0</v>
      </c>
    </row>
    <row r="25" spans="2:9" ht="15.75">
      <c r="B25" s="24" t="s">
        <v>49</v>
      </c>
      <c r="C25" s="5" t="s">
        <v>42</v>
      </c>
      <c r="D25" s="4" t="s">
        <v>16</v>
      </c>
      <c r="E25" s="34">
        <v>630</v>
      </c>
      <c r="F25" s="42">
        <v>6</v>
      </c>
      <c r="G25" s="73"/>
      <c r="H25" s="28">
        <f t="shared" si="0"/>
        <v>0</v>
      </c>
      <c r="I25" s="29">
        <f t="shared" si="1"/>
        <v>0</v>
      </c>
    </row>
    <row r="26" spans="2:9" ht="15.75">
      <c r="B26" s="27" t="s">
        <v>50</v>
      </c>
      <c r="C26" s="5" t="s">
        <v>53</v>
      </c>
      <c r="D26" s="4" t="s">
        <v>16</v>
      </c>
      <c r="E26" s="34">
        <v>0</v>
      </c>
      <c r="F26" s="42">
        <v>6</v>
      </c>
      <c r="G26" s="73"/>
      <c r="H26" s="28">
        <f t="shared" si="0"/>
        <v>0</v>
      </c>
      <c r="I26" s="29">
        <f t="shared" si="1"/>
        <v>0</v>
      </c>
    </row>
    <row r="27" spans="2:9" ht="15.75">
      <c r="B27" s="27" t="s">
        <v>51</v>
      </c>
      <c r="C27" s="5" t="s">
        <v>147</v>
      </c>
      <c r="D27" s="4" t="s">
        <v>16</v>
      </c>
      <c r="E27" s="34">
        <v>0</v>
      </c>
      <c r="F27" s="42">
        <v>6</v>
      </c>
      <c r="G27" s="73"/>
      <c r="H27" s="28">
        <f t="shared" si="0"/>
        <v>0</v>
      </c>
      <c r="I27" s="29">
        <f t="shared" si="1"/>
        <v>0</v>
      </c>
    </row>
    <row r="28" spans="2:9" ht="14.25">
      <c r="B28" s="25"/>
      <c r="C28" s="13" t="s">
        <v>39</v>
      </c>
      <c r="D28" s="14"/>
      <c r="E28" s="30"/>
      <c r="F28" s="40"/>
      <c r="G28" s="31"/>
      <c r="H28" s="32"/>
      <c r="I28" s="33"/>
    </row>
    <row r="29" spans="2:9" ht="15.75">
      <c r="B29" s="24" t="s">
        <v>52</v>
      </c>
      <c r="C29" s="5" t="s">
        <v>40</v>
      </c>
      <c r="D29" s="4" t="s">
        <v>16</v>
      </c>
      <c r="E29" s="2">
        <v>0</v>
      </c>
      <c r="F29" s="42">
        <v>1</v>
      </c>
      <c r="G29" s="73"/>
      <c r="H29" s="28">
        <f t="shared" si="0"/>
        <v>0</v>
      </c>
      <c r="I29" s="29">
        <f t="shared" si="1"/>
        <v>0</v>
      </c>
    </row>
    <row r="30" spans="2:9" ht="14.25">
      <c r="B30" s="25"/>
      <c r="C30" s="13" t="s">
        <v>43</v>
      </c>
      <c r="D30" s="14"/>
      <c r="E30" s="30"/>
      <c r="F30" s="40"/>
      <c r="G30" s="31"/>
      <c r="H30" s="32"/>
      <c r="I30" s="33"/>
    </row>
    <row r="31" spans="2:9" ht="15.75">
      <c r="B31" s="24" t="s">
        <v>54</v>
      </c>
      <c r="C31" s="1" t="s">
        <v>37</v>
      </c>
      <c r="D31" s="4" t="s">
        <v>16</v>
      </c>
      <c r="E31" s="2">
        <v>0</v>
      </c>
      <c r="F31" s="39">
        <v>12</v>
      </c>
      <c r="G31" s="73"/>
      <c r="H31" s="28">
        <f t="shared" si="0"/>
        <v>0</v>
      </c>
      <c r="I31" s="29">
        <f t="shared" si="1"/>
        <v>0</v>
      </c>
    </row>
    <row r="32" spans="2:9" ht="16.5" thickBot="1">
      <c r="B32" s="24" t="s">
        <v>139</v>
      </c>
      <c r="C32" s="5" t="s">
        <v>38</v>
      </c>
      <c r="D32" s="4" t="s">
        <v>16</v>
      </c>
      <c r="E32" s="2">
        <v>0</v>
      </c>
      <c r="F32" s="39">
        <v>12</v>
      </c>
      <c r="G32" s="73"/>
      <c r="H32" s="28">
        <f t="shared" si="0"/>
        <v>0</v>
      </c>
      <c r="I32" s="29">
        <f t="shared" si="1"/>
        <v>0</v>
      </c>
    </row>
    <row r="33" spans="2:9" ht="15" thickBot="1">
      <c r="B33" s="15"/>
      <c r="C33" s="44" t="s">
        <v>55</v>
      </c>
      <c r="D33" s="16"/>
      <c r="E33" s="35"/>
      <c r="F33" s="43"/>
      <c r="G33" s="36"/>
      <c r="H33" s="74">
        <f>SUM(H6:H32)</f>
        <v>0</v>
      </c>
      <c r="I33" s="75">
        <f>SUM(I6:I32)</f>
        <v>0</v>
      </c>
    </row>
  </sheetData>
  <sheetProtection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7">
      <selection activeCell="H34" sqref="H34"/>
    </sheetView>
  </sheetViews>
  <sheetFormatPr defaultColWidth="9.140625" defaultRowHeight="15"/>
  <cols>
    <col min="1" max="1" width="5.140625" style="0" customWidth="1"/>
    <col min="3" max="3" width="55.7109375" style="0" customWidth="1"/>
    <col min="5" max="5" width="11.421875" style="0" customWidth="1"/>
    <col min="6" max="6" width="11.140625" style="0" customWidth="1"/>
    <col min="7" max="7" width="11.57421875" style="0" customWidth="1"/>
    <col min="8" max="8" width="15.7109375" style="0" customWidth="1"/>
    <col min="9" max="9" width="15.8515625" style="0" customWidth="1"/>
  </cols>
  <sheetData>
    <row r="2" spans="2:6" ht="15">
      <c r="B2" s="118" t="s">
        <v>135</v>
      </c>
      <c r="F2" s="76" t="s">
        <v>132</v>
      </c>
    </row>
    <row r="3" ht="15" thickBot="1">
      <c r="F3" s="76" t="s">
        <v>133</v>
      </c>
    </row>
    <row r="4" spans="2:9" ht="29.25" thickBot="1">
      <c r="B4" s="7" t="s">
        <v>0</v>
      </c>
      <c r="C4" s="121" t="s">
        <v>68</v>
      </c>
      <c r="D4" s="8" t="s">
        <v>1</v>
      </c>
      <c r="E4" s="8" t="s">
        <v>2</v>
      </c>
      <c r="F4" s="10" t="s">
        <v>3</v>
      </c>
      <c r="G4" s="12" t="s">
        <v>18</v>
      </c>
      <c r="H4" s="11" t="s">
        <v>19</v>
      </c>
      <c r="I4" s="9" t="s">
        <v>20</v>
      </c>
    </row>
    <row r="5" spans="2:9" ht="14.25">
      <c r="B5" s="17"/>
      <c r="C5" s="18" t="s">
        <v>12</v>
      </c>
      <c r="D5" s="19"/>
      <c r="E5" s="19"/>
      <c r="F5" s="20"/>
      <c r="G5" s="21"/>
      <c r="H5" s="22"/>
      <c r="I5" s="23"/>
    </row>
    <row r="6" spans="2:9" ht="15.75">
      <c r="B6" s="24" t="s">
        <v>4</v>
      </c>
      <c r="C6" s="1" t="s">
        <v>26</v>
      </c>
      <c r="D6" s="4" t="s">
        <v>16</v>
      </c>
      <c r="E6" s="2">
        <v>0</v>
      </c>
      <c r="F6" s="39">
        <v>251</v>
      </c>
      <c r="G6" s="73"/>
      <c r="H6" s="28">
        <f>E6*F6*G6</f>
        <v>0</v>
      </c>
      <c r="I6" s="29">
        <f>H6*4</f>
        <v>0</v>
      </c>
    </row>
    <row r="7" spans="2:9" ht="15.75">
      <c r="B7" s="24" t="s">
        <v>58</v>
      </c>
      <c r="C7" s="1" t="s">
        <v>23</v>
      </c>
      <c r="D7" s="4" t="s">
        <v>16</v>
      </c>
      <c r="E7" s="2">
        <v>0</v>
      </c>
      <c r="F7" s="39">
        <v>251</v>
      </c>
      <c r="G7" s="73"/>
      <c r="H7" s="28">
        <f aca="true" t="shared" si="0" ref="H7:H32">E7*F7*G7</f>
        <v>0</v>
      </c>
      <c r="I7" s="29">
        <f aca="true" t="shared" si="1" ref="I7:I32">H7*4</f>
        <v>0</v>
      </c>
    </row>
    <row r="8" spans="2:9" ht="15.75">
      <c r="B8" s="24" t="s">
        <v>59</v>
      </c>
      <c r="C8" s="1" t="s">
        <v>13</v>
      </c>
      <c r="D8" s="4" t="s">
        <v>16</v>
      </c>
      <c r="E8" s="2">
        <v>0</v>
      </c>
      <c r="F8" s="39">
        <v>251</v>
      </c>
      <c r="G8" s="73"/>
      <c r="H8" s="28">
        <f t="shared" si="0"/>
        <v>0</v>
      </c>
      <c r="I8" s="29">
        <f t="shared" si="1"/>
        <v>0</v>
      </c>
    </row>
    <row r="9" spans="2:9" ht="14.25">
      <c r="B9" s="24" t="s">
        <v>60</v>
      </c>
      <c r="C9" s="1" t="s">
        <v>150</v>
      </c>
      <c r="D9" s="3" t="s">
        <v>17</v>
      </c>
      <c r="E9" s="2">
        <v>5</v>
      </c>
      <c r="F9" s="39">
        <v>251</v>
      </c>
      <c r="G9" s="73"/>
      <c r="H9" s="28">
        <f t="shared" si="0"/>
        <v>0</v>
      </c>
      <c r="I9" s="29">
        <f t="shared" si="1"/>
        <v>0</v>
      </c>
    </row>
    <row r="10" spans="2:9" ht="15.75">
      <c r="B10" s="24" t="s">
        <v>61</v>
      </c>
      <c r="C10" s="1" t="s">
        <v>15</v>
      </c>
      <c r="D10" s="4" t="s">
        <v>16</v>
      </c>
      <c r="E10" s="2">
        <v>0</v>
      </c>
      <c r="F10" s="39">
        <v>251</v>
      </c>
      <c r="G10" s="73"/>
      <c r="H10" s="28">
        <f t="shared" si="0"/>
        <v>0</v>
      </c>
      <c r="I10" s="29">
        <f t="shared" si="1"/>
        <v>0</v>
      </c>
    </row>
    <row r="11" spans="2:9" ht="15.75">
      <c r="B11" s="24" t="s">
        <v>62</v>
      </c>
      <c r="C11" s="1" t="s">
        <v>24</v>
      </c>
      <c r="D11" s="4" t="s">
        <v>16</v>
      </c>
      <c r="E11" s="2">
        <v>0</v>
      </c>
      <c r="F11" s="39">
        <v>251</v>
      </c>
      <c r="G11" s="73"/>
      <c r="H11" s="28">
        <f t="shared" si="0"/>
        <v>0</v>
      </c>
      <c r="I11" s="29">
        <f t="shared" si="1"/>
        <v>0</v>
      </c>
    </row>
    <row r="12" spans="2:9" ht="15.75">
      <c r="B12" s="24" t="s">
        <v>63</v>
      </c>
      <c r="C12" s="1" t="s">
        <v>25</v>
      </c>
      <c r="D12" s="4" t="s">
        <v>16</v>
      </c>
      <c r="E12" s="2">
        <v>0</v>
      </c>
      <c r="F12" s="39">
        <v>251</v>
      </c>
      <c r="G12" s="73"/>
      <c r="H12" s="28">
        <f t="shared" si="0"/>
        <v>0</v>
      </c>
      <c r="I12" s="29">
        <f t="shared" si="1"/>
        <v>0</v>
      </c>
    </row>
    <row r="13" spans="2:9" ht="14.25">
      <c r="B13" s="25"/>
      <c r="C13" s="13" t="s">
        <v>22</v>
      </c>
      <c r="D13" s="14"/>
      <c r="E13" s="30"/>
      <c r="F13" s="40"/>
      <c r="G13" s="31"/>
      <c r="H13" s="32"/>
      <c r="I13" s="33"/>
    </row>
    <row r="14" spans="2:9" ht="15.75">
      <c r="B14" s="24" t="s">
        <v>21</v>
      </c>
      <c r="C14" s="1" t="s">
        <v>27</v>
      </c>
      <c r="D14" s="4" t="s">
        <v>16</v>
      </c>
      <c r="E14" s="2">
        <v>60.27</v>
      </c>
      <c r="F14" s="93">
        <v>159</v>
      </c>
      <c r="G14" s="73"/>
      <c r="H14" s="28">
        <f t="shared" si="0"/>
        <v>0</v>
      </c>
      <c r="I14" s="29">
        <f t="shared" si="1"/>
        <v>0</v>
      </c>
    </row>
    <row r="15" spans="2:9" ht="14.25">
      <c r="B15" s="24" t="s">
        <v>64</v>
      </c>
      <c r="C15" s="1" t="s">
        <v>28</v>
      </c>
      <c r="D15" s="3" t="s">
        <v>17</v>
      </c>
      <c r="E15" s="2">
        <v>1</v>
      </c>
      <c r="F15" s="93">
        <v>159</v>
      </c>
      <c r="G15" s="73"/>
      <c r="H15" s="28">
        <f t="shared" si="0"/>
        <v>0</v>
      </c>
      <c r="I15" s="29">
        <f t="shared" si="1"/>
        <v>0</v>
      </c>
    </row>
    <row r="16" spans="2:9" ht="14.25">
      <c r="B16" s="25"/>
      <c r="C16" s="13" t="s">
        <v>30</v>
      </c>
      <c r="D16" s="14"/>
      <c r="E16" s="30"/>
      <c r="F16" s="41"/>
      <c r="G16" s="31"/>
      <c r="H16" s="32"/>
      <c r="I16" s="33"/>
    </row>
    <row r="17" spans="2:9" ht="15.75">
      <c r="B17" s="24" t="s">
        <v>31</v>
      </c>
      <c r="C17" s="5" t="s">
        <v>29</v>
      </c>
      <c r="D17" s="4" t="s">
        <v>16</v>
      </c>
      <c r="E17" s="2">
        <v>0</v>
      </c>
      <c r="F17" s="39">
        <v>53</v>
      </c>
      <c r="G17" s="73"/>
      <c r="H17" s="28">
        <f t="shared" si="0"/>
        <v>0</v>
      </c>
      <c r="I17" s="29">
        <f t="shared" si="1"/>
        <v>0</v>
      </c>
    </row>
    <row r="18" spans="2:9" ht="28.5">
      <c r="B18" s="24" t="s">
        <v>44</v>
      </c>
      <c r="C18" s="120" t="s">
        <v>140</v>
      </c>
      <c r="D18" s="4" t="s">
        <v>17</v>
      </c>
      <c r="E18" s="2">
        <v>4</v>
      </c>
      <c r="F18" s="39">
        <v>53</v>
      </c>
      <c r="G18" s="73"/>
      <c r="H18" s="28">
        <f t="shared" si="0"/>
        <v>0</v>
      </c>
      <c r="I18" s="29">
        <f t="shared" si="1"/>
        <v>0</v>
      </c>
    </row>
    <row r="19" spans="2:9" ht="14.25">
      <c r="B19" s="26"/>
      <c r="C19" s="13" t="s">
        <v>32</v>
      </c>
      <c r="D19" s="14"/>
      <c r="E19" s="30"/>
      <c r="F19" s="40"/>
      <c r="G19" s="31"/>
      <c r="H19" s="32"/>
      <c r="I19" s="33"/>
    </row>
    <row r="20" spans="2:9" ht="14.25">
      <c r="B20" s="24" t="s">
        <v>45</v>
      </c>
      <c r="C20" s="5" t="s">
        <v>33</v>
      </c>
      <c r="D20" s="3" t="s">
        <v>17</v>
      </c>
      <c r="E20" s="2">
        <v>8</v>
      </c>
      <c r="F20" s="39">
        <v>24</v>
      </c>
      <c r="G20" s="73"/>
      <c r="H20" s="28">
        <f t="shared" si="0"/>
        <v>0</v>
      </c>
      <c r="I20" s="29">
        <f t="shared" si="1"/>
        <v>0</v>
      </c>
    </row>
    <row r="21" spans="2:9" ht="14.25">
      <c r="B21" s="24" t="s">
        <v>46</v>
      </c>
      <c r="C21" s="6" t="s">
        <v>34</v>
      </c>
      <c r="D21" s="3" t="s">
        <v>17</v>
      </c>
      <c r="E21" s="2">
        <v>0</v>
      </c>
      <c r="F21" s="39">
        <v>24</v>
      </c>
      <c r="G21" s="73"/>
      <c r="H21" s="28">
        <f t="shared" si="0"/>
        <v>0</v>
      </c>
      <c r="I21" s="29">
        <f t="shared" si="1"/>
        <v>0</v>
      </c>
    </row>
    <row r="22" spans="2:9" ht="14.25">
      <c r="B22" s="24" t="s">
        <v>47</v>
      </c>
      <c r="C22" s="6" t="s">
        <v>35</v>
      </c>
      <c r="D22" s="3" t="s">
        <v>17</v>
      </c>
      <c r="E22" s="2">
        <v>0</v>
      </c>
      <c r="F22" s="39">
        <v>24</v>
      </c>
      <c r="G22" s="73"/>
      <c r="H22" s="28">
        <f t="shared" si="0"/>
        <v>0</v>
      </c>
      <c r="I22" s="29">
        <f t="shared" si="1"/>
        <v>0</v>
      </c>
    </row>
    <row r="23" spans="2:9" ht="14.25">
      <c r="B23" s="25"/>
      <c r="C23" s="13" t="s">
        <v>36</v>
      </c>
      <c r="D23" s="14"/>
      <c r="E23" s="30"/>
      <c r="F23" s="40"/>
      <c r="G23" s="31"/>
      <c r="H23" s="32"/>
      <c r="I23" s="33"/>
    </row>
    <row r="24" spans="2:9" ht="14.25">
      <c r="B24" s="24" t="s">
        <v>48</v>
      </c>
      <c r="C24" s="1" t="s">
        <v>41</v>
      </c>
      <c r="D24" s="4" t="s">
        <v>17</v>
      </c>
      <c r="E24" s="2">
        <v>9</v>
      </c>
      <c r="F24" s="39">
        <v>6</v>
      </c>
      <c r="G24" s="73"/>
      <c r="H24" s="28">
        <f t="shared" si="0"/>
        <v>0</v>
      </c>
      <c r="I24" s="29">
        <f t="shared" si="1"/>
        <v>0</v>
      </c>
    </row>
    <row r="25" spans="2:9" ht="15.75">
      <c r="B25" s="24" t="s">
        <v>49</v>
      </c>
      <c r="C25" s="5" t="s">
        <v>149</v>
      </c>
      <c r="D25" s="4" t="s">
        <v>16</v>
      </c>
      <c r="E25" s="34">
        <v>33.58</v>
      </c>
      <c r="F25" s="42">
        <v>6</v>
      </c>
      <c r="G25" s="73"/>
      <c r="H25" s="28">
        <f t="shared" si="0"/>
        <v>0</v>
      </c>
      <c r="I25" s="29">
        <f t="shared" si="1"/>
        <v>0</v>
      </c>
    </row>
    <row r="26" spans="2:9" ht="15.75">
      <c r="B26" s="24" t="s">
        <v>50</v>
      </c>
      <c r="C26" s="5" t="s">
        <v>53</v>
      </c>
      <c r="D26" s="4" t="s">
        <v>16</v>
      </c>
      <c r="E26" s="34">
        <v>114.93</v>
      </c>
      <c r="F26" s="42">
        <v>6</v>
      </c>
      <c r="G26" s="73"/>
      <c r="H26" s="28">
        <f t="shared" si="0"/>
        <v>0</v>
      </c>
      <c r="I26" s="29">
        <f t="shared" si="1"/>
        <v>0</v>
      </c>
    </row>
    <row r="27" spans="2:9" ht="15.75">
      <c r="B27" s="27" t="s">
        <v>51</v>
      </c>
      <c r="C27" s="5" t="s">
        <v>148</v>
      </c>
      <c r="D27" s="4" t="s">
        <v>16</v>
      </c>
      <c r="E27" s="34">
        <v>15.4</v>
      </c>
      <c r="F27" s="42">
        <v>6</v>
      </c>
      <c r="G27" s="73"/>
      <c r="H27" s="28">
        <f t="shared" si="0"/>
        <v>0</v>
      </c>
      <c r="I27" s="29">
        <f t="shared" si="1"/>
        <v>0</v>
      </c>
    </row>
    <row r="28" spans="2:9" ht="14.25">
      <c r="B28" s="25"/>
      <c r="C28" s="119" t="s">
        <v>39</v>
      </c>
      <c r="D28" s="14"/>
      <c r="E28" s="30"/>
      <c r="F28" s="40"/>
      <c r="G28" s="31"/>
      <c r="H28" s="32"/>
      <c r="I28" s="33"/>
    </row>
    <row r="29" spans="2:9" ht="15.75">
      <c r="B29" s="24" t="s">
        <v>52</v>
      </c>
      <c r="C29" s="5" t="s">
        <v>40</v>
      </c>
      <c r="D29" s="4" t="s">
        <v>16</v>
      </c>
      <c r="E29" s="2">
        <v>0</v>
      </c>
      <c r="F29" s="42">
        <v>1</v>
      </c>
      <c r="G29" s="73"/>
      <c r="H29" s="28">
        <f t="shared" si="0"/>
        <v>0</v>
      </c>
      <c r="I29" s="29">
        <f t="shared" si="1"/>
        <v>0</v>
      </c>
    </row>
    <row r="30" spans="2:9" ht="14.25">
      <c r="B30" s="25"/>
      <c r="C30" s="13" t="s">
        <v>43</v>
      </c>
      <c r="D30" s="14"/>
      <c r="E30" s="30"/>
      <c r="F30" s="40"/>
      <c r="G30" s="31"/>
      <c r="H30" s="32"/>
      <c r="I30" s="33"/>
    </row>
    <row r="31" spans="2:9" ht="15.75">
      <c r="B31" s="24" t="s">
        <v>54</v>
      </c>
      <c r="C31" s="1" t="s">
        <v>37</v>
      </c>
      <c r="D31" s="4" t="s">
        <v>16</v>
      </c>
      <c r="E31" s="2">
        <v>0</v>
      </c>
      <c r="F31" s="39">
        <v>12</v>
      </c>
      <c r="G31" s="73"/>
      <c r="H31" s="28">
        <f t="shared" si="0"/>
        <v>0</v>
      </c>
      <c r="I31" s="29">
        <f t="shared" si="1"/>
        <v>0</v>
      </c>
    </row>
    <row r="32" spans="2:9" ht="16.5" thickBot="1">
      <c r="B32" s="24" t="s">
        <v>139</v>
      </c>
      <c r="C32" s="5" t="s">
        <v>38</v>
      </c>
      <c r="D32" s="4" t="s">
        <v>16</v>
      </c>
      <c r="E32" s="2">
        <v>0</v>
      </c>
      <c r="F32" s="39">
        <v>12</v>
      </c>
      <c r="G32" s="73"/>
      <c r="H32" s="28">
        <f t="shared" si="0"/>
        <v>0</v>
      </c>
      <c r="I32" s="29">
        <f t="shared" si="1"/>
        <v>0</v>
      </c>
    </row>
    <row r="33" spans="2:9" ht="15" thickBot="1">
      <c r="B33" s="15"/>
      <c r="C33" s="44" t="s">
        <v>55</v>
      </c>
      <c r="D33" s="16"/>
      <c r="E33" s="35"/>
      <c r="F33" s="43"/>
      <c r="G33" s="36"/>
      <c r="H33" s="74">
        <f>SUM(H6:H32)</f>
        <v>0</v>
      </c>
      <c r="I33" s="75">
        <f>SUM(I6:I32)</f>
        <v>0</v>
      </c>
    </row>
  </sheetData>
  <sheetProtection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7">
      <selection activeCell="H34" sqref="H34"/>
    </sheetView>
  </sheetViews>
  <sheetFormatPr defaultColWidth="9.140625" defaultRowHeight="15"/>
  <cols>
    <col min="1" max="1" width="4.7109375" style="0" customWidth="1"/>
    <col min="3" max="3" width="55.7109375" style="0" customWidth="1"/>
    <col min="5" max="5" width="11.421875" style="0" customWidth="1"/>
    <col min="6" max="6" width="11.140625" style="0" customWidth="1"/>
    <col min="7" max="7" width="11.57421875" style="0" customWidth="1"/>
    <col min="8" max="8" width="15.7109375" style="0" customWidth="1"/>
    <col min="9" max="9" width="15.8515625" style="0" customWidth="1"/>
  </cols>
  <sheetData>
    <row r="2" spans="2:6" ht="15">
      <c r="B2" s="118" t="s">
        <v>135</v>
      </c>
      <c r="F2" s="76" t="s">
        <v>132</v>
      </c>
    </row>
    <row r="3" ht="15" thickBot="1">
      <c r="F3" s="76" t="s">
        <v>133</v>
      </c>
    </row>
    <row r="4" spans="2:9" ht="29.25" thickBot="1">
      <c r="B4" s="7" t="s">
        <v>0</v>
      </c>
      <c r="C4" s="121" t="s">
        <v>69</v>
      </c>
      <c r="D4" s="8" t="s">
        <v>1</v>
      </c>
      <c r="E4" s="8" t="s">
        <v>2</v>
      </c>
      <c r="F4" s="10" t="s">
        <v>3</v>
      </c>
      <c r="G4" s="12" t="s">
        <v>18</v>
      </c>
      <c r="H4" s="11" t="s">
        <v>19</v>
      </c>
      <c r="I4" s="9" t="s">
        <v>20</v>
      </c>
    </row>
    <row r="5" spans="2:9" ht="14.25">
      <c r="B5" s="17"/>
      <c r="C5" s="18" t="s">
        <v>12</v>
      </c>
      <c r="D5" s="19"/>
      <c r="E5" s="19"/>
      <c r="F5" s="20"/>
      <c r="G5" s="21"/>
      <c r="H5" s="22"/>
      <c r="I5" s="23"/>
    </row>
    <row r="6" spans="2:9" ht="15.75">
      <c r="B6" s="24" t="s">
        <v>4</v>
      </c>
      <c r="C6" s="1" t="s">
        <v>26</v>
      </c>
      <c r="D6" s="4" t="s">
        <v>16</v>
      </c>
      <c r="E6" s="2">
        <f>325.3+114.7-3.2+622.8-69.5+86.4</f>
        <v>1076.5</v>
      </c>
      <c r="F6" s="39">
        <v>251</v>
      </c>
      <c r="G6" s="73"/>
      <c r="H6" s="28">
        <f>E6*F6*G6</f>
        <v>0</v>
      </c>
      <c r="I6" s="29">
        <f>H6*4</f>
        <v>0</v>
      </c>
    </row>
    <row r="7" spans="2:9" ht="15.75">
      <c r="B7" s="24" t="s">
        <v>5</v>
      </c>
      <c r="C7" s="1" t="s">
        <v>23</v>
      </c>
      <c r="D7" s="4" t="s">
        <v>16</v>
      </c>
      <c r="E7" s="2">
        <v>69.5</v>
      </c>
      <c r="F7" s="39">
        <v>251</v>
      </c>
      <c r="G7" s="73"/>
      <c r="H7" s="28">
        <f aca="true" t="shared" si="0" ref="H7:H32">E7*F7*G7</f>
        <v>0</v>
      </c>
      <c r="I7" s="29">
        <f aca="true" t="shared" si="1" ref="I7:I32">H7*4</f>
        <v>0</v>
      </c>
    </row>
    <row r="8" spans="2:9" ht="15.75">
      <c r="B8" s="24" t="s">
        <v>6</v>
      </c>
      <c r="C8" s="1" t="s">
        <v>13</v>
      </c>
      <c r="D8" s="4" t="s">
        <v>16</v>
      </c>
      <c r="E8" s="2">
        <v>264.2</v>
      </c>
      <c r="F8" s="39">
        <v>251</v>
      </c>
      <c r="G8" s="73"/>
      <c r="H8" s="28">
        <f t="shared" si="0"/>
        <v>0</v>
      </c>
      <c r="I8" s="29">
        <f t="shared" si="1"/>
        <v>0</v>
      </c>
    </row>
    <row r="9" spans="2:9" ht="14.25">
      <c r="B9" s="24" t="s">
        <v>7</v>
      </c>
      <c r="C9" s="1" t="s">
        <v>14</v>
      </c>
      <c r="D9" s="3" t="s">
        <v>17</v>
      </c>
      <c r="E9" s="2">
        <v>42</v>
      </c>
      <c r="F9" s="39">
        <v>251</v>
      </c>
      <c r="G9" s="73"/>
      <c r="H9" s="28">
        <f t="shared" si="0"/>
        <v>0</v>
      </c>
      <c r="I9" s="29">
        <f t="shared" si="1"/>
        <v>0</v>
      </c>
    </row>
    <row r="10" spans="2:9" ht="15.75">
      <c r="B10" s="24" t="s">
        <v>8</v>
      </c>
      <c r="C10" s="1" t="s">
        <v>15</v>
      </c>
      <c r="D10" s="4" t="s">
        <v>16</v>
      </c>
      <c r="E10" s="2">
        <v>35.4</v>
      </c>
      <c r="F10" s="39">
        <v>251</v>
      </c>
      <c r="G10" s="73"/>
      <c r="H10" s="28">
        <f t="shared" si="0"/>
        <v>0</v>
      </c>
      <c r="I10" s="29">
        <f t="shared" si="1"/>
        <v>0</v>
      </c>
    </row>
    <row r="11" spans="2:9" ht="15.75">
      <c r="B11" s="24" t="s">
        <v>9</v>
      </c>
      <c r="C11" s="1" t="s">
        <v>24</v>
      </c>
      <c r="D11" s="4" t="s">
        <v>16</v>
      </c>
      <c r="E11" s="2">
        <v>29.4</v>
      </c>
      <c r="F11" s="39">
        <v>251</v>
      </c>
      <c r="G11" s="73"/>
      <c r="H11" s="28">
        <f t="shared" si="0"/>
        <v>0</v>
      </c>
      <c r="I11" s="29">
        <f t="shared" si="1"/>
        <v>0</v>
      </c>
    </row>
    <row r="12" spans="2:9" ht="15.75">
      <c r="B12" s="24" t="s">
        <v>10</v>
      </c>
      <c r="C12" s="1" t="s">
        <v>25</v>
      </c>
      <c r="D12" s="4" t="s">
        <v>16</v>
      </c>
      <c r="E12" s="2">
        <v>0</v>
      </c>
      <c r="F12" s="39">
        <v>251</v>
      </c>
      <c r="G12" s="73"/>
      <c r="H12" s="28">
        <f t="shared" si="0"/>
        <v>0</v>
      </c>
      <c r="I12" s="29">
        <f t="shared" si="1"/>
        <v>0</v>
      </c>
    </row>
    <row r="13" spans="2:9" ht="14.25">
      <c r="B13" s="25"/>
      <c r="C13" s="13" t="s">
        <v>22</v>
      </c>
      <c r="D13" s="14"/>
      <c r="E13" s="30"/>
      <c r="F13" s="40"/>
      <c r="G13" s="31"/>
      <c r="H13" s="32"/>
      <c r="I13" s="33"/>
    </row>
    <row r="14" spans="2:9" ht="15.75">
      <c r="B14" s="24" t="s">
        <v>21</v>
      </c>
      <c r="C14" s="1" t="s">
        <v>27</v>
      </c>
      <c r="D14" s="4" t="s">
        <v>16</v>
      </c>
      <c r="E14" s="2">
        <v>143.9</v>
      </c>
      <c r="F14" s="93">
        <v>159</v>
      </c>
      <c r="G14" s="73"/>
      <c r="H14" s="28">
        <f t="shared" si="0"/>
        <v>0</v>
      </c>
      <c r="I14" s="29">
        <f t="shared" si="1"/>
        <v>0</v>
      </c>
    </row>
    <row r="15" spans="2:9" ht="14.25">
      <c r="B15" s="24" t="s">
        <v>11</v>
      </c>
      <c r="C15" s="1" t="s">
        <v>28</v>
      </c>
      <c r="D15" s="3" t="s">
        <v>17</v>
      </c>
      <c r="E15" s="2">
        <v>0</v>
      </c>
      <c r="F15" s="93">
        <v>159</v>
      </c>
      <c r="G15" s="73"/>
      <c r="H15" s="28">
        <f t="shared" si="0"/>
        <v>0</v>
      </c>
      <c r="I15" s="29">
        <f t="shared" si="1"/>
        <v>0</v>
      </c>
    </row>
    <row r="16" spans="2:9" ht="14.25">
      <c r="B16" s="25"/>
      <c r="C16" s="13" t="s">
        <v>30</v>
      </c>
      <c r="D16" s="14"/>
      <c r="E16" s="30"/>
      <c r="F16" s="41"/>
      <c r="G16" s="31"/>
      <c r="H16" s="32"/>
      <c r="I16" s="33"/>
    </row>
    <row r="17" spans="2:9" ht="15.75">
      <c r="B17" s="24" t="s">
        <v>31</v>
      </c>
      <c r="C17" s="5" t="s">
        <v>29</v>
      </c>
      <c r="D17" s="4" t="s">
        <v>16</v>
      </c>
      <c r="E17" s="2">
        <v>0</v>
      </c>
      <c r="F17" s="39">
        <v>53</v>
      </c>
      <c r="G17" s="73"/>
      <c r="H17" s="28">
        <f t="shared" si="0"/>
        <v>0</v>
      </c>
      <c r="I17" s="29">
        <f t="shared" si="1"/>
        <v>0</v>
      </c>
    </row>
    <row r="18" spans="2:9" ht="28.5">
      <c r="B18" s="24" t="s">
        <v>44</v>
      </c>
      <c r="C18" s="120" t="s">
        <v>140</v>
      </c>
      <c r="D18" s="4" t="s">
        <v>17</v>
      </c>
      <c r="E18" s="2">
        <v>0</v>
      </c>
      <c r="F18" s="39">
        <v>53</v>
      </c>
      <c r="G18" s="73"/>
      <c r="H18" s="28">
        <f t="shared" si="0"/>
        <v>0</v>
      </c>
      <c r="I18" s="29">
        <f t="shared" si="1"/>
        <v>0</v>
      </c>
    </row>
    <row r="19" spans="2:9" ht="14.25">
      <c r="B19" s="26"/>
      <c r="C19" s="122" t="s">
        <v>32</v>
      </c>
      <c r="D19" s="14"/>
      <c r="E19" s="30"/>
      <c r="F19" s="40"/>
      <c r="G19" s="31"/>
      <c r="H19" s="32"/>
      <c r="I19" s="33"/>
    </row>
    <row r="20" spans="2:9" ht="14.25">
      <c r="B20" s="24" t="s">
        <v>45</v>
      </c>
      <c r="C20" s="5" t="s">
        <v>33</v>
      </c>
      <c r="D20" s="3" t="s">
        <v>17</v>
      </c>
      <c r="E20" s="2">
        <v>35</v>
      </c>
      <c r="F20" s="39">
        <v>24</v>
      </c>
      <c r="G20" s="73"/>
      <c r="H20" s="28">
        <f t="shared" si="0"/>
        <v>0</v>
      </c>
      <c r="I20" s="29">
        <f t="shared" si="1"/>
        <v>0</v>
      </c>
    </row>
    <row r="21" spans="2:9" ht="14.25">
      <c r="B21" s="24" t="s">
        <v>46</v>
      </c>
      <c r="C21" s="6" t="s">
        <v>34</v>
      </c>
      <c r="D21" s="3" t="s">
        <v>17</v>
      </c>
      <c r="E21" s="2">
        <v>0</v>
      </c>
      <c r="F21" s="39">
        <v>24</v>
      </c>
      <c r="G21" s="73"/>
      <c r="H21" s="28">
        <f t="shared" si="0"/>
        <v>0</v>
      </c>
      <c r="I21" s="29">
        <f t="shared" si="1"/>
        <v>0</v>
      </c>
    </row>
    <row r="22" spans="2:9" ht="14.25">
      <c r="B22" s="24" t="s">
        <v>47</v>
      </c>
      <c r="C22" s="6" t="s">
        <v>35</v>
      </c>
      <c r="D22" s="3" t="s">
        <v>17</v>
      </c>
      <c r="E22" s="2">
        <v>0</v>
      </c>
      <c r="F22" s="39">
        <v>24</v>
      </c>
      <c r="G22" s="73"/>
      <c r="H22" s="28">
        <f t="shared" si="0"/>
        <v>0</v>
      </c>
      <c r="I22" s="29">
        <f t="shared" si="1"/>
        <v>0</v>
      </c>
    </row>
    <row r="23" spans="2:9" ht="14.25">
      <c r="B23" s="25"/>
      <c r="C23" s="13" t="s">
        <v>36</v>
      </c>
      <c r="D23" s="14"/>
      <c r="E23" s="30"/>
      <c r="F23" s="40"/>
      <c r="G23" s="31"/>
      <c r="H23" s="32"/>
      <c r="I23" s="33"/>
    </row>
    <row r="24" spans="2:9" ht="14.25">
      <c r="B24" s="24" t="s">
        <v>48</v>
      </c>
      <c r="C24" s="1" t="s">
        <v>41</v>
      </c>
      <c r="D24" s="4" t="s">
        <v>17</v>
      </c>
      <c r="E24" s="2">
        <v>41</v>
      </c>
      <c r="F24" s="39">
        <v>6</v>
      </c>
      <c r="G24" s="73"/>
      <c r="H24" s="28">
        <f t="shared" si="0"/>
        <v>0</v>
      </c>
      <c r="I24" s="29">
        <f t="shared" si="1"/>
        <v>0</v>
      </c>
    </row>
    <row r="25" spans="2:9" ht="15.75">
      <c r="B25" s="24" t="s">
        <v>49</v>
      </c>
      <c r="C25" s="5" t="s">
        <v>42</v>
      </c>
      <c r="D25" s="4" t="s">
        <v>16</v>
      </c>
      <c r="E25" s="34">
        <v>393.4</v>
      </c>
      <c r="F25" s="42">
        <v>6</v>
      </c>
      <c r="G25" s="73"/>
      <c r="H25" s="28">
        <f t="shared" si="0"/>
        <v>0</v>
      </c>
      <c r="I25" s="29">
        <f t="shared" si="1"/>
        <v>0</v>
      </c>
    </row>
    <row r="26" spans="2:9" ht="15.75">
      <c r="B26" s="27" t="s">
        <v>50</v>
      </c>
      <c r="C26" s="5" t="s">
        <v>53</v>
      </c>
      <c r="D26" s="4" t="s">
        <v>16</v>
      </c>
      <c r="E26" s="34">
        <v>0</v>
      </c>
      <c r="F26" s="42">
        <v>6</v>
      </c>
      <c r="G26" s="73"/>
      <c r="H26" s="28">
        <f t="shared" si="0"/>
        <v>0</v>
      </c>
      <c r="I26" s="29">
        <f t="shared" si="1"/>
        <v>0</v>
      </c>
    </row>
    <row r="27" spans="2:9" ht="16.5" customHeight="1">
      <c r="B27" s="27" t="s">
        <v>51</v>
      </c>
      <c r="C27" s="5" t="s">
        <v>66</v>
      </c>
      <c r="D27" s="4" t="s">
        <v>16</v>
      </c>
      <c r="E27" s="34">
        <v>0</v>
      </c>
      <c r="F27" s="42">
        <v>6</v>
      </c>
      <c r="G27" s="73"/>
      <c r="H27" s="28">
        <f t="shared" si="0"/>
        <v>0</v>
      </c>
      <c r="I27" s="29">
        <f t="shared" si="1"/>
        <v>0</v>
      </c>
    </row>
    <row r="28" spans="2:9" ht="14.25">
      <c r="B28" s="25"/>
      <c r="C28" s="119" t="s">
        <v>39</v>
      </c>
      <c r="D28" s="14"/>
      <c r="E28" s="30"/>
      <c r="F28" s="40"/>
      <c r="G28" s="31"/>
      <c r="H28" s="32"/>
      <c r="I28" s="33"/>
    </row>
    <row r="29" spans="2:9" ht="15.75">
      <c r="B29" s="24" t="s">
        <v>52</v>
      </c>
      <c r="C29" s="5" t="s">
        <v>40</v>
      </c>
      <c r="D29" s="4" t="s">
        <v>16</v>
      </c>
      <c r="E29" s="2">
        <v>0</v>
      </c>
      <c r="F29" s="42">
        <v>1</v>
      </c>
      <c r="G29" s="73"/>
      <c r="H29" s="28">
        <f t="shared" si="0"/>
        <v>0</v>
      </c>
      <c r="I29" s="29">
        <f t="shared" si="1"/>
        <v>0</v>
      </c>
    </row>
    <row r="30" spans="2:9" ht="14.25">
      <c r="B30" s="25"/>
      <c r="C30" s="13" t="s">
        <v>43</v>
      </c>
      <c r="D30" s="14"/>
      <c r="E30" s="30"/>
      <c r="F30" s="40"/>
      <c r="G30" s="31"/>
      <c r="H30" s="32"/>
      <c r="I30" s="33"/>
    </row>
    <row r="31" spans="2:9" ht="15.75">
      <c r="B31" s="24" t="s">
        <v>54</v>
      </c>
      <c r="C31" s="1" t="s">
        <v>37</v>
      </c>
      <c r="D31" s="4" t="s">
        <v>16</v>
      </c>
      <c r="E31" s="2">
        <v>0</v>
      </c>
      <c r="F31" s="39">
        <v>12</v>
      </c>
      <c r="G31" s="73"/>
      <c r="H31" s="28">
        <f t="shared" si="0"/>
        <v>0</v>
      </c>
      <c r="I31" s="29">
        <f t="shared" si="1"/>
        <v>0</v>
      </c>
    </row>
    <row r="32" spans="2:9" ht="16.5" thickBot="1">
      <c r="B32" s="24" t="s">
        <v>139</v>
      </c>
      <c r="C32" s="5" t="s">
        <v>38</v>
      </c>
      <c r="D32" s="4" t="s">
        <v>16</v>
      </c>
      <c r="E32" s="2">
        <v>0</v>
      </c>
      <c r="F32" s="39">
        <v>12</v>
      </c>
      <c r="G32" s="73"/>
      <c r="H32" s="28">
        <f t="shared" si="0"/>
        <v>0</v>
      </c>
      <c r="I32" s="29">
        <f t="shared" si="1"/>
        <v>0</v>
      </c>
    </row>
    <row r="33" spans="2:9" ht="15" thickBot="1">
      <c r="B33" s="15"/>
      <c r="C33" s="44" t="s">
        <v>55</v>
      </c>
      <c r="D33" s="16"/>
      <c r="E33" s="35"/>
      <c r="F33" s="43"/>
      <c r="G33" s="36"/>
      <c r="H33" s="74">
        <f>SUM(H6:H32)</f>
        <v>0</v>
      </c>
      <c r="I33" s="75">
        <f>SUM(I6:I32)</f>
        <v>0</v>
      </c>
    </row>
  </sheetData>
  <sheetProtection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0">
      <selection activeCell="H34" sqref="H34"/>
    </sheetView>
  </sheetViews>
  <sheetFormatPr defaultColWidth="9.140625" defaultRowHeight="15"/>
  <cols>
    <col min="1" max="1" width="4.7109375" style="0" customWidth="1"/>
    <col min="3" max="3" width="55.7109375" style="0" customWidth="1"/>
    <col min="5" max="5" width="11.421875" style="0" customWidth="1"/>
    <col min="6" max="6" width="11.140625" style="0" customWidth="1"/>
    <col min="7" max="7" width="11.57421875" style="0" customWidth="1"/>
    <col min="8" max="8" width="15.7109375" style="0" customWidth="1"/>
    <col min="9" max="9" width="15.8515625" style="0" customWidth="1"/>
  </cols>
  <sheetData>
    <row r="2" spans="2:6" ht="15">
      <c r="B2" s="118" t="s">
        <v>135</v>
      </c>
      <c r="F2" s="76" t="s">
        <v>132</v>
      </c>
    </row>
    <row r="3" ht="15" thickBot="1">
      <c r="F3" s="76" t="s">
        <v>133</v>
      </c>
    </row>
    <row r="4" spans="2:9" ht="29.25" thickBot="1">
      <c r="B4" s="7" t="s">
        <v>0</v>
      </c>
      <c r="C4" s="121" t="s">
        <v>151</v>
      </c>
      <c r="D4" s="8" t="s">
        <v>1</v>
      </c>
      <c r="E4" s="8" t="s">
        <v>2</v>
      </c>
      <c r="F4" s="10" t="s">
        <v>3</v>
      </c>
      <c r="G4" s="12" t="s">
        <v>18</v>
      </c>
      <c r="H4" s="11" t="s">
        <v>19</v>
      </c>
      <c r="I4" s="9" t="s">
        <v>20</v>
      </c>
    </row>
    <row r="5" spans="2:9" ht="14.25">
      <c r="B5" s="17"/>
      <c r="C5" s="18" t="s">
        <v>12</v>
      </c>
      <c r="D5" s="19"/>
      <c r="E5" s="19"/>
      <c r="F5" s="20"/>
      <c r="G5" s="21"/>
      <c r="H5" s="22"/>
      <c r="I5" s="23"/>
    </row>
    <row r="6" spans="2:9" ht="15.75">
      <c r="B6" s="24" t="s">
        <v>4</v>
      </c>
      <c r="C6" s="1" t="s">
        <v>26</v>
      </c>
      <c r="D6" s="4" t="s">
        <v>16</v>
      </c>
      <c r="E6" s="2">
        <v>0</v>
      </c>
      <c r="F6" s="39">
        <v>251</v>
      </c>
      <c r="G6" s="73"/>
      <c r="H6" s="28">
        <f>E6*F6*G6</f>
        <v>0</v>
      </c>
      <c r="I6" s="29">
        <f>H6*4</f>
        <v>0</v>
      </c>
    </row>
    <row r="7" spans="2:9" ht="15.75">
      <c r="B7" s="24" t="s">
        <v>5</v>
      </c>
      <c r="C7" s="1" t="s">
        <v>23</v>
      </c>
      <c r="D7" s="4" t="s">
        <v>16</v>
      </c>
      <c r="E7" s="2">
        <v>25.3</v>
      </c>
      <c r="F7" s="39">
        <v>251</v>
      </c>
      <c r="G7" s="73"/>
      <c r="H7" s="28">
        <f aca="true" t="shared" si="0" ref="H7:H32">E7*F7*G7</f>
        <v>0</v>
      </c>
      <c r="I7" s="29">
        <f aca="true" t="shared" si="1" ref="I7:I32">H7*4</f>
        <v>0</v>
      </c>
    </row>
    <row r="8" spans="2:9" ht="15.75">
      <c r="B8" s="24" t="s">
        <v>6</v>
      </c>
      <c r="C8" s="1" t="s">
        <v>153</v>
      </c>
      <c r="D8" s="4" t="s">
        <v>16</v>
      </c>
      <c r="E8" s="2">
        <f>57.7+21.1+3</f>
        <v>81.80000000000001</v>
      </c>
      <c r="F8" s="39">
        <v>251</v>
      </c>
      <c r="G8" s="73"/>
      <c r="H8" s="28">
        <f t="shared" si="0"/>
        <v>0</v>
      </c>
      <c r="I8" s="29">
        <f t="shared" si="1"/>
        <v>0</v>
      </c>
    </row>
    <row r="9" spans="2:9" ht="14.25">
      <c r="B9" s="24" t="s">
        <v>7</v>
      </c>
      <c r="C9" s="1" t="s">
        <v>14</v>
      </c>
      <c r="D9" s="3" t="s">
        <v>17</v>
      </c>
      <c r="E9" s="2">
        <v>10</v>
      </c>
      <c r="F9" s="39">
        <v>251</v>
      </c>
      <c r="G9" s="73"/>
      <c r="H9" s="28">
        <f t="shared" si="0"/>
        <v>0</v>
      </c>
      <c r="I9" s="29">
        <f t="shared" si="1"/>
        <v>0</v>
      </c>
    </row>
    <row r="10" spans="2:9" ht="15.75">
      <c r="B10" s="24" t="s">
        <v>8</v>
      </c>
      <c r="C10" s="1" t="s">
        <v>15</v>
      </c>
      <c r="D10" s="4" t="s">
        <v>16</v>
      </c>
      <c r="E10" s="2">
        <f>0.4+9.7</f>
        <v>10.1</v>
      </c>
      <c r="F10" s="39">
        <v>251</v>
      </c>
      <c r="G10" s="73"/>
      <c r="H10" s="28">
        <f t="shared" si="0"/>
        <v>0</v>
      </c>
      <c r="I10" s="29">
        <f t="shared" si="1"/>
        <v>0</v>
      </c>
    </row>
    <row r="11" spans="2:9" ht="15.75">
      <c r="B11" s="24" t="s">
        <v>9</v>
      </c>
      <c r="C11" s="1" t="s">
        <v>24</v>
      </c>
      <c r="D11" s="4" t="s">
        <v>16</v>
      </c>
      <c r="E11" s="2">
        <v>0</v>
      </c>
      <c r="F11" s="39">
        <v>251</v>
      </c>
      <c r="G11" s="73"/>
      <c r="H11" s="28">
        <f t="shared" si="0"/>
        <v>0</v>
      </c>
      <c r="I11" s="29">
        <f t="shared" si="1"/>
        <v>0</v>
      </c>
    </row>
    <row r="12" spans="2:9" ht="15.75">
      <c r="B12" s="24" t="s">
        <v>10</v>
      </c>
      <c r="C12" s="1" t="s">
        <v>25</v>
      </c>
      <c r="D12" s="4" t="s">
        <v>16</v>
      </c>
      <c r="E12" s="2">
        <v>0</v>
      </c>
      <c r="F12" s="39">
        <v>251</v>
      </c>
      <c r="G12" s="73"/>
      <c r="H12" s="28">
        <f t="shared" si="0"/>
        <v>0</v>
      </c>
      <c r="I12" s="29">
        <f t="shared" si="1"/>
        <v>0</v>
      </c>
    </row>
    <row r="13" spans="2:9" ht="14.25">
      <c r="B13" s="25"/>
      <c r="C13" s="13" t="s">
        <v>22</v>
      </c>
      <c r="D13" s="14"/>
      <c r="E13" s="30"/>
      <c r="F13" s="40"/>
      <c r="G13" s="31"/>
      <c r="H13" s="32"/>
      <c r="I13" s="33"/>
    </row>
    <row r="14" spans="2:9" ht="15.75">
      <c r="B14" s="24" t="s">
        <v>21</v>
      </c>
      <c r="C14" s="1" t="s">
        <v>27</v>
      </c>
      <c r="D14" s="4" t="s">
        <v>16</v>
      </c>
      <c r="E14" s="2">
        <f>245.64+73.4</f>
        <v>319.03999999999996</v>
      </c>
      <c r="F14" s="93">
        <v>159</v>
      </c>
      <c r="G14" s="73"/>
      <c r="H14" s="28">
        <f t="shared" si="0"/>
        <v>0</v>
      </c>
      <c r="I14" s="29">
        <f t="shared" si="1"/>
        <v>0</v>
      </c>
    </row>
    <row r="15" spans="2:9" ht="14.25">
      <c r="B15" s="24" t="s">
        <v>11</v>
      </c>
      <c r="C15" s="1" t="s">
        <v>28</v>
      </c>
      <c r="D15" s="3" t="s">
        <v>17</v>
      </c>
      <c r="E15" s="2">
        <v>2</v>
      </c>
      <c r="F15" s="93">
        <v>159</v>
      </c>
      <c r="G15" s="73"/>
      <c r="H15" s="28">
        <f t="shared" si="0"/>
        <v>0</v>
      </c>
      <c r="I15" s="29">
        <f t="shared" si="1"/>
        <v>0</v>
      </c>
    </row>
    <row r="16" spans="2:9" ht="14.25">
      <c r="B16" s="25"/>
      <c r="C16" s="13" t="s">
        <v>30</v>
      </c>
      <c r="D16" s="14"/>
      <c r="E16" s="30"/>
      <c r="F16" s="41"/>
      <c r="G16" s="31"/>
      <c r="H16" s="32"/>
      <c r="I16" s="33"/>
    </row>
    <row r="17" spans="2:9" ht="15.75">
      <c r="B17" s="24" t="s">
        <v>31</v>
      </c>
      <c r="C17" s="5" t="s">
        <v>29</v>
      </c>
      <c r="D17" s="4" t="s">
        <v>16</v>
      </c>
      <c r="E17" s="2">
        <v>0</v>
      </c>
      <c r="F17" s="39">
        <v>53</v>
      </c>
      <c r="G17" s="73"/>
      <c r="H17" s="28">
        <f t="shared" si="0"/>
        <v>0</v>
      </c>
      <c r="I17" s="29">
        <f t="shared" si="1"/>
        <v>0</v>
      </c>
    </row>
    <row r="18" spans="2:9" ht="28.5">
      <c r="B18" s="24" t="s">
        <v>44</v>
      </c>
      <c r="C18" s="120" t="s">
        <v>140</v>
      </c>
      <c r="D18" s="4" t="s">
        <v>17</v>
      </c>
      <c r="E18" s="2">
        <v>20</v>
      </c>
      <c r="F18" s="39">
        <v>53</v>
      </c>
      <c r="G18" s="73"/>
      <c r="H18" s="28">
        <f t="shared" si="0"/>
        <v>0</v>
      </c>
      <c r="I18" s="29">
        <f t="shared" si="1"/>
        <v>0</v>
      </c>
    </row>
    <row r="19" spans="2:9" ht="14.25">
      <c r="B19" s="26"/>
      <c r="C19" s="122" t="s">
        <v>32</v>
      </c>
      <c r="D19" s="14"/>
      <c r="E19" s="30"/>
      <c r="F19" s="40"/>
      <c r="G19" s="31"/>
      <c r="H19" s="32"/>
      <c r="I19" s="33"/>
    </row>
    <row r="20" spans="2:9" ht="14.25">
      <c r="B20" s="24" t="s">
        <v>45</v>
      </c>
      <c r="C20" s="5" t="s">
        <v>33</v>
      </c>
      <c r="D20" s="3" t="s">
        <v>17</v>
      </c>
      <c r="E20" s="2">
        <v>16</v>
      </c>
      <c r="F20" s="39">
        <v>24</v>
      </c>
      <c r="G20" s="73"/>
      <c r="H20" s="28">
        <f t="shared" si="0"/>
        <v>0</v>
      </c>
      <c r="I20" s="29">
        <f t="shared" si="1"/>
        <v>0</v>
      </c>
    </row>
    <row r="21" spans="2:9" ht="14.25">
      <c r="B21" s="24" t="s">
        <v>46</v>
      </c>
      <c r="C21" s="6" t="s">
        <v>34</v>
      </c>
      <c r="D21" s="3" t="s">
        <v>17</v>
      </c>
      <c r="E21" s="2">
        <v>0</v>
      </c>
      <c r="F21" s="39">
        <v>24</v>
      </c>
      <c r="G21" s="73"/>
      <c r="H21" s="28">
        <f t="shared" si="0"/>
        <v>0</v>
      </c>
      <c r="I21" s="29">
        <f t="shared" si="1"/>
        <v>0</v>
      </c>
    </row>
    <row r="22" spans="2:9" ht="14.25">
      <c r="B22" s="24" t="s">
        <v>47</v>
      </c>
      <c r="C22" s="6" t="s">
        <v>35</v>
      </c>
      <c r="D22" s="3" t="s">
        <v>17</v>
      </c>
      <c r="E22" s="2">
        <v>0</v>
      </c>
      <c r="F22" s="39">
        <v>24</v>
      </c>
      <c r="G22" s="73"/>
      <c r="H22" s="28">
        <f t="shared" si="0"/>
        <v>0</v>
      </c>
      <c r="I22" s="29">
        <f t="shared" si="1"/>
        <v>0</v>
      </c>
    </row>
    <row r="23" spans="2:9" ht="14.25">
      <c r="B23" s="25"/>
      <c r="C23" s="13" t="s">
        <v>36</v>
      </c>
      <c r="D23" s="14"/>
      <c r="E23" s="30"/>
      <c r="F23" s="40"/>
      <c r="G23" s="31"/>
      <c r="H23" s="32"/>
      <c r="I23" s="33"/>
    </row>
    <row r="24" spans="2:9" ht="14.25">
      <c r="B24" s="24" t="s">
        <v>48</v>
      </c>
      <c r="C24" s="1" t="s">
        <v>41</v>
      </c>
      <c r="D24" s="4" t="s">
        <v>17</v>
      </c>
      <c r="E24" s="2">
        <v>22</v>
      </c>
      <c r="F24" s="39">
        <v>6</v>
      </c>
      <c r="G24" s="73"/>
      <c r="H24" s="28">
        <f t="shared" si="0"/>
        <v>0</v>
      </c>
      <c r="I24" s="29">
        <f t="shared" si="1"/>
        <v>0</v>
      </c>
    </row>
    <row r="25" spans="2:9" ht="15.75">
      <c r="B25" s="24" t="s">
        <v>49</v>
      </c>
      <c r="C25" s="5" t="s">
        <v>42</v>
      </c>
      <c r="D25" s="4" t="s">
        <v>16</v>
      </c>
      <c r="E25" s="34">
        <v>110.1</v>
      </c>
      <c r="F25" s="42">
        <v>6</v>
      </c>
      <c r="G25" s="73"/>
      <c r="H25" s="28">
        <f t="shared" si="0"/>
        <v>0</v>
      </c>
      <c r="I25" s="29">
        <f t="shared" si="1"/>
        <v>0</v>
      </c>
    </row>
    <row r="26" spans="2:9" ht="15.75">
      <c r="B26" s="27" t="s">
        <v>50</v>
      </c>
      <c r="C26" s="5" t="s">
        <v>53</v>
      </c>
      <c r="D26" s="4" t="s">
        <v>16</v>
      </c>
      <c r="E26" s="34">
        <v>0</v>
      </c>
      <c r="F26" s="42">
        <v>6</v>
      </c>
      <c r="G26" s="73"/>
      <c r="H26" s="28">
        <f t="shared" si="0"/>
        <v>0</v>
      </c>
      <c r="I26" s="29">
        <f t="shared" si="1"/>
        <v>0</v>
      </c>
    </row>
    <row r="27" spans="2:9" ht="16.5" customHeight="1">
      <c r="B27" s="27" t="s">
        <v>51</v>
      </c>
      <c r="C27" s="5" t="s">
        <v>66</v>
      </c>
      <c r="D27" s="4" t="s">
        <v>16</v>
      </c>
      <c r="E27" s="34">
        <v>0</v>
      </c>
      <c r="F27" s="42">
        <v>6</v>
      </c>
      <c r="G27" s="73"/>
      <c r="H27" s="28">
        <f t="shared" si="0"/>
        <v>0</v>
      </c>
      <c r="I27" s="29">
        <f t="shared" si="1"/>
        <v>0</v>
      </c>
    </row>
    <row r="28" spans="2:9" ht="14.25">
      <c r="B28" s="25"/>
      <c r="C28" s="119" t="s">
        <v>39</v>
      </c>
      <c r="D28" s="14"/>
      <c r="E28" s="30"/>
      <c r="F28" s="40"/>
      <c r="G28" s="31"/>
      <c r="H28" s="32"/>
      <c r="I28" s="33"/>
    </row>
    <row r="29" spans="2:9" ht="15.75">
      <c r="B29" s="24" t="s">
        <v>52</v>
      </c>
      <c r="C29" s="5" t="s">
        <v>40</v>
      </c>
      <c r="D29" s="4" t="s">
        <v>16</v>
      </c>
      <c r="E29" s="2">
        <v>0</v>
      </c>
      <c r="F29" s="42">
        <v>1</v>
      </c>
      <c r="G29" s="73"/>
      <c r="H29" s="28">
        <f t="shared" si="0"/>
        <v>0</v>
      </c>
      <c r="I29" s="29">
        <f t="shared" si="1"/>
        <v>0</v>
      </c>
    </row>
    <row r="30" spans="2:9" ht="14.25">
      <c r="B30" s="25"/>
      <c r="C30" s="13" t="s">
        <v>43</v>
      </c>
      <c r="D30" s="14"/>
      <c r="E30" s="30"/>
      <c r="F30" s="40"/>
      <c r="G30" s="31"/>
      <c r="H30" s="32"/>
      <c r="I30" s="33"/>
    </row>
    <row r="31" spans="2:9" ht="15.75">
      <c r="B31" s="24" t="s">
        <v>54</v>
      </c>
      <c r="C31" s="1" t="s">
        <v>37</v>
      </c>
      <c r="D31" s="4" t="s">
        <v>16</v>
      </c>
      <c r="E31" s="2">
        <v>18.8</v>
      </c>
      <c r="F31" s="39">
        <v>12</v>
      </c>
      <c r="G31" s="73"/>
      <c r="H31" s="28">
        <f t="shared" si="0"/>
        <v>0</v>
      </c>
      <c r="I31" s="29">
        <f t="shared" si="1"/>
        <v>0</v>
      </c>
    </row>
    <row r="32" spans="2:9" ht="16.5" thickBot="1">
      <c r="B32" s="24" t="s">
        <v>139</v>
      </c>
      <c r="C32" s="5" t="s">
        <v>38</v>
      </c>
      <c r="D32" s="4" t="s">
        <v>16</v>
      </c>
      <c r="E32" s="2">
        <v>0</v>
      </c>
      <c r="F32" s="39">
        <v>12</v>
      </c>
      <c r="G32" s="73"/>
      <c r="H32" s="28">
        <f t="shared" si="0"/>
        <v>0</v>
      </c>
      <c r="I32" s="29">
        <f t="shared" si="1"/>
        <v>0</v>
      </c>
    </row>
    <row r="33" spans="2:9" ht="15" thickBot="1">
      <c r="B33" s="15"/>
      <c r="C33" s="44" t="s">
        <v>55</v>
      </c>
      <c r="D33" s="16"/>
      <c r="E33" s="35"/>
      <c r="F33" s="43"/>
      <c r="G33" s="36"/>
      <c r="H33" s="74">
        <f>SUM(H6:H32)</f>
        <v>0</v>
      </c>
      <c r="I33" s="75">
        <f>SUM(I6:I32)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0">
      <selection activeCell="H34" sqref="H34"/>
    </sheetView>
  </sheetViews>
  <sheetFormatPr defaultColWidth="9.140625" defaultRowHeight="15"/>
  <cols>
    <col min="3" max="3" width="55.7109375" style="0" customWidth="1"/>
    <col min="5" max="5" width="11.421875" style="0" customWidth="1"/>
    <col min="6" max="6" width="11.140625" style="0" customWidth="1"/>
    <col min="7" max="7" width="11.57421875" style="0" customWidth="1"/>
    <col min="8" max="8" width="15.7109375" style="0" customWidth="1"/>
    <col min="9" max="9" width="15.8515625" style="0" customWidth="1"/>
  </cols>
  <sheetData>
    <row r="2" spans="2:6" ht="15">
      <c r="B2" s="118" t="s">
        <v>135</v>
      </c>
      <c r="F2" s="76" t="s">
        <v>132</v>
      </c>
    </row>
    <row r="3" ht="15" thickBot="1">
      <c r="F3" s="76" t="s">
        <v>133</v>
      </c>
    </row>
    <row r="4" spans="2:9" ht="29.25" thickBot="1">
      <c r="B4" s="7" t="s">
        <v>0</v>
      </c>
      <c r="C4" s="121" t="s">
        <v>152</v>
      </c>
      <c r="D4" s="8" t="s">
        <v>1</v>
      </c>
      <c r="E4" s="8" t="s">
        <v>2</v>
      </c>
      <c r="F4" s="10" t="s">
        <v>3</v>
      </c>
      <c r="G4" s="12" t="s">
        <v>18</v>
      </c>
      <c r="H4" s="11" t="s">
        <v>19</v>
      </c>
      <c r="I4" s="9" t="s">
        <v>20</v>
      </c>
    </row>
    <row r="5" spans="2:9" ht="14.25">
      <c r="B5" s="17"/>
      <c r="C5" s="18" t="s">
        <v>12</v>
      </c>
      <c r="D5" s="19"/>
      <c r="E5" s="19"/>
      <c r="F5" s="20"/>
      <c r="G5" s="21"/>
      <c r="H5" s="22"/>
      <c r="I5" s="23"/>
    </row>
    <row r="6" spans="2:9" ht="15.75">
      <c r="B6" s="24" t="s">
        <v>4</v>
      </c>
      <c r="C6" s="1" t="s">
        <v>26</v>
      </c>
      <c r="D6" s="4" t="s">
        <v>16</v>
      </c>
      <c r="E6" s="2">
        <f>SUM('163'!E6+'165'!E6+'390'!E6+'449'!E6+'1708'!E6+'55'!E6+'470'!E6)</f>
        <v>2429.69</v>
      </c>
      <c r="F6" s="39">
        <v>251</v>
      </c>
      <c r="G6" s="73"/>
      <c r="H6" s="28">
        <f>E6*F6*G6</f>
        <v>0</v>
      </c>
      <c r="I6" s="29">
        <f>H6*4</f>
        <v>0</v>
      </c>
    </row>
    <row r="7" spans="2:9" ht="15.75">
      <c r="B7" s="24" t="s">
        <v>5</v>
      </c>
      <c r="C7" s="1" t="s">
        <v>23</v>
      </c>
      <c r="D7" s="4" t="s">
        <v>16</v>
      </c>
      <c r="E7" s="2">
        <f>SUM('163'!E7+'165'!E7+'390'!E7+'449'!E7+'1708'!E7+'55'!E7+'470'!E7)</f>
        <v>244.81</v>
      </c>
      <c r="F7" s="39">
        <v>251</v>
      </c>
      <c r="G7" s="73"/>
      <c r="H7" s="28">
        <f aca="true" t="shared" si="0" ref="H7:H32">E7*F7*G7</f>
        <v>0</v>
      </c>
      <c r="I7" s="29">
        <f aca="true" t="shared" si="1" ref="I7:I32">H7*4</f>
        <v>0</v>
      </c>
    </row>
    <row r="8" spans="2:9" ht="15.75">
      <c r="B8" s="24" t="s">
        <v>6</v>
      </c>
      <c r="C8" s="1" t="s">
        <v>13</v>
      </c>
      <c r="D8" s="4" t="s">
        <v>16</v>
      </c>
      <c r="E8" s="2">
        <f>SUM('163'!E8+'165'!E8+'390'!E8+'449'!E8+'1708'!E8+'55'!E8+'470'!E8)</f>
        <v>895.8</v>
      </c>
      <c r="F8" s="39">
        <v>251</v>
      </c>
      <c r="G8" s="73"/>
      <c r="H8" s="28">
        <f t="shared" si="0"/>
        <v>0</v>
      </c>
      <c r="I8" s="29">
        <f t="shared" si="1"/>
        <v>0</v>
      </c>
    </row>
    <row r="9" spans="2:9" ht="14.25">
      <c r="B9" s="24" t="s">
        <v>7</v>
      </c>
      <c r="C9" s="1" t="s">
        <v>14</v>
      </c>
      <c r="D9" s="3" t="s">
        <v>17</v>
      </c>
      <c r="E9" s="2">
        <f>SUM('163'!E9+'165'!E9+'390'!E9+'449'!E9+'1708'!E9+'55'!E9+'470'!E9)</f>
        <v>141</v>
      </c>
      <c r="F9" s="39">
        <v>251</v>
      </c>
      <c r="G9" s="73"/>
      <c r="H9" s="28">
        <f t="shared" si="0"/>
        <v>0</v>
      </c>
      <c r="I9" s="29">
        <f t="shared" si="1"/>
        <v>0</v>
      </c>
    </row>
    <row r="10" spans="2:9" ht="15.75">
      <c r="B10" s="24" t="s">
        <v>8</v>
      </c>
      <c r="C10" s="1" t="s">
        <v>15</v>
      </c>
      <c r="D10" s="4" t="s">
        <v>16</v>
      </c>
      <c r="E10" s="2">
        <f>SUM('163'!E10+'165'!E10+'390'!E10+'449'!E10+'1708'!E10+'55'!E10+'470'!E10)</f>
        <v>186.98000000000002</v>
      </c>
      <c r="F10" s="39">
        <v>251</v>
      </c>
      <c r="G10" s="73"/>
      <c r="H10" s="28">
        <f t="shared" si="0"/>
        <v>0</v>
      </c>
      <c r="I10" s="29">
        <f t="shared" si="1"/>
        <v>0</v>
      </c>
    </row>
    <row r="11" spans="2:9" ht="15.75">
      <c r="B11" s="24" t="s">
        <v>9</v>
      </c>
      <c r="C11" s="1" t="s">
        <v>24</v>
      </c>
      <c r="D11" s="4" t="s">
        <v>16</v>
      </c>
      <c r="E11" s="2">
        <f>SUM('163'!E11+'165'!E11+'390'!E11+'449'!E11+'1708'!E11+'55'!E11+'470'!E11)</f>
        <v>71.02</v>
      </c>
      <c r="F11" s="39">
        <v>251</v>
      </c>
      <c r="G11" s="73"/>
      <c r="H11" s="28">
        <f t="shared" si="0"/>
        <v>0</v>
      </c>
      <c r="I11" s="29">
        <f t="shared" si="1"/>
        <v>0</v>
      </c>
    </row>
    <row r="12" spans="2:9" ht="15.75">
      <c r="B12" s="24" t="s">
        <v>10</v>
      </c>
      <c r="C12" s="1" t="s">
        <v>25</v>
      </c>
      <c r="D12" s="4" t="s">
        <v>16</v>
      </c>
      <c r="E12" s="2">
        <f>SUM('163'!E12+'165'!E12+'390'!E12+'449'!E12+'1708'!E12+'55'!E12+'470'!E12)</f>
        <v>92.76</v>
      </c>
      <c r="F12" s="39">
        <v>251</v>
      </c>
      <c r="G12" s="73"/>
      <c r="H12" s="28">
        <f t="shared" si="0"/>
        <v>0</v>
      </c>
      <c r="I12" s="29">
        <f t="shared" si="1"/>
        <v>0</v>
      </c>
    </row>
    <row r="13" spans="2:9" ht="14.25">
      <c r="B13" s="25"/>
      <c r="C13" s="13" t="s">
        <v>22</v>
      </c>
      <c r="D13" s="14"/>
      <c r="E13" s="14"/>
      <c r="F13" s="40"/>
      <c r="G13" s="31"/>
      <c r="H13" s="32"/>
      <c r="I13" s="33"/>
    </row>
    <row r="14" spans="2:9" ht="15.75">
      <c r="B14" s="24" t="s">
        <v>21</v>
      </c>
      <c r="C14" s="1" t="s">
        <v>27</v>
      </c>
      <c r="D14" s="4" t="s">
        <v>16</v>
      </c>
      <c r="E14" s="2">
        <f>SUM('163'!E14+'165'!E14+'390'!E14+'449'!E14+'1708'!E14+'55'!E14+'470'!E14)</f>
        <v>2653.4700000000003</v>
      </c>
      <c r="F14" s="93">
        <v>159</v>
      </c>
      <c r="G14" s="73"/>
      <c r="H14" s="28">
        <f t="shared" si="0"/>
        <v>0</v>
      </c>
      <c r="I14" s="29">
        <f t="shared" si="1"/>
        <v>0</v>
      </c>
    </row>
    <row r="15" spans="2:9" ht="14.25">
      <c r="B15" s="24" t="s">
        <v>11</v>
      </c>
      <c r="C15" s="1" t="s">
        <v>28</v>
      </c>
      <c r="D15" s="3" t="s">
        <v>17</v>
      </c>
      <c r="E15" s="2">
        <f>SUM('163'!E15+'165'!E15+'390'!E15+'449'!E15+'1708'!E15+'55'!E15+'470'!E15)</f>
        <v>38</v>
      </c>
      <c r="F15" s="93">
        <v>159</v>
      </c>
      <c r="G15" s="73"/>
      <c r="H15" s="28">
        <f t="shared" si="0"/>
        <v>0</v>
      </c>
      <c r="I15" s="29">
        <f t="shared" si="1"/>
        <v>0</v>
      </c>
    </row>
    <row r="16" spans="2:9" ht="14.25">
      <c r="B16" s="25"/>
      <c r="C16" s="13" t="s">
        <v>30</v>
      </c>
      <c r="D16" s="14"/>
      <c r="E16" s="14"/>
      <c r="F16" s="41"/>
      <c r="G16" s="31"/>
      <c r="H16" s="32"/>
      <c r="I16" s="33"/>
    </row>
    <row r="17" spans="2:9" ht="15.75">
      <c r="B17" s="24" t="s">
        <v>31</v>
      </c>
      <c r="C17" s="5" t="s">
        <v>29</v>
      </c>
      <c r="D17" s="4" t="s">
        <v>16</v>
      </c>
      <c r="E17" s="2">
        <f>SUM('163'!E17+'165'!E17+'390'!E17+'449'!E17+'1708'!E17+'55'!E17+'470'!E17)</f>
        <v>129.55</v>
      </c>
      <c r="F17" s="39">
        <v>53</v>
      </c>
      <c r="G17" s="73"/>
      <c r="H17" s="28">
        <f t="shared" si="0"/>
        <v>0</v>
      </c>
      <c r="I17" s="29">
        <f t="shared" si="1"/>
        <v>0</v>
      </c>
    </row>
    <row r="18" spans="2:9" ht="28.5">
      <c r="B18" s="24" t="s">
        <v>44</v>
      </c>
      <c r="C18" s="120" t="s">
        <v>140</v>
      </c>
      <c r="D18" s="4" t="s">
        <v>17</v>
      </c>
      <c r="E18" s="2">
        <f>SUM('163'!E18+'165'!E18+'390'!E18+'449'!E18+'1708'!E18+'55'!E18+'470'!E18)</f>
        <v>172</v>
      </c>
      <c r="F18" s="39">
        <v>53</v>
      </c>
      <c r="G18" s="73"/>
      <c r="H18" s="28">
        <f t="shared" si="0"/>
        <v>0</v>
      </c>
      <c r="I18" s="29">
        <f t="shared" si="1"/>
        <v>0</v>
      </c>
    </row>
    <row r="19" spans="2:9" ht="14.25">
      <c r="B19" s="26"/>
      <c r="C19" s="13" t="s">
        <v>32</v>
      </c>
      <c r="D19" s="14"/>
      <c r="E19" s="14"/>
      <c r="F19" s="40"/>
      <c r="G19" s="31"/>
      <c r="H19" s="32"/>
      <c r="I19" s="33"/>
    </row>
    <row r="20" spans="2:9" ht="14.25">
      <c r="B20" s="24" t="s">
        <v>45</v>
      </c>
      <c r="C20" s="5" t="s">
        <v>33</v>
      </c>
      <c r="D20" s="3" t="s">
        <v>17</v>
      </c>
      <c r="E20" s="2">
        <f>SUM('163'!E20+'165'!E20+'390'!E20+'449'!E20+'1708'!E20+'55'!E20+'470'!E20)</f>
        <v>211</v>
      </c>
      <c r="F20" s="39">
        <v>24</v>
      </c>
      <c r="G20" s="73"/>
      <c r="H20" s="28">
        <f t="shared" si="0"/>
        <v>0</v>
      </c>
      <c r="I20" s="29">
        <f t="shared" si="1"/>
        <v>0</v>
      </c>
    </row>
    <row r="21" spans="2:9" ht="14.25">
      <c r="B21" s="24" t="s">
        <v>46</v>
      </c>
      <c r="C21" s="6" t="s">
        <v>34</v>
      </c>
      <c r="D21" s="3" t="s">
        <v>17</v>
      </c>
      <c r="E21" s="2">
        <f>SUM('163'!E21+'165'!E21+'390'!E21+'449'!E21+'1708'!E21+'55'!E21+'470'!E21)</f>
        <v>9</v>
      </c>
      <c r="F21" s="39">
        <v>24</v>
      </c>
      <c r="G21" s="73"/>
      <c r="H21" s="28">
        <f t="shared" si="0"/>
        <v>0</v>
      </c>
      <c r="I21" s="29">
        <f t="shared" si="1"/>
        <v>0</v>
      </c>
    </row>
    <row r="22" spans="2:9" ht="14.25">
      <c r="B22" s="24" t="s">
        <v>47</v>
      </c>
      <c r="C22" s="6" t="s">
        <v>35</v>
      </c>
      <c r="D22" s="3" t="s">
        <v>17</v>
      </c>
      <c r="E22" s="2">
        <f>SUM('163'!E22+'165'!E22+'390'!E22+'449'!E22+'1708'!E22+'55'!E22+'470'!E22)</f>
        <v>10</v>
      </c>
      <c r="F22" s="39">
        <v>24</v>
      </c>
      <c r="G22" s="73"/>
      <c r="H22" s="28">
        <f t="shared" si="0"/>
        <v>0</v>
      </c>
      <c r="I22" s="29">
        <f t="shared" si="1"/>
        <v>0</v>
      </c>
    </row>
    <row r="23" spans="2:9" ht="14.25">
      <c r="B23" s="25"/>
      <c r="C23" s="13" t="s">
        <v>36</v>
      </c>
      <c r="D23" s="14"/>
      <c r="E23" s="14"/>
      <c r="F23" s="40"/>
      <c r="G23" s="31"/>
      <c r="H23" s="32"/>
      <c r="I23" s="33"/>
    </row>
    <row r="24" spans="2:9" ht="14.25">
      <c r="B24" s="24" t="s">
        <v>48</v>
      </c>
      <c r="C24" s="1" t="s">
        <v>41</v>
      </c>
      <c r="D24" s="4" t="s">
        <v>17</v>
      </c>
      <c r="E24" s="2">
        <f>SUM('163'!E24+'165'!E24+'390'!E24+'449'!E24+'1708'!E24+'55'!E24+'470'!E24)</f>
        <v>256</v>
      </c>
      <c r="F24" s="39">
        <v>6</v>
      </c>
      <c r="G24" s="73"/>
      <c r="H24" s="28">
        <f t="shared" si="0"/>
        <v>0</v>
      </c>
      <c r="I24" s="29">
        <f t="shared" si="1"/>
        <v>0</v>
      </c>
    </row>
    <row r="25" spans="2:9" ht="15.75">
      <c r="B25" s="24" t="s">
        <v>49</v>
      </c>
      <c r="C25" s="5" t="s">
        <v>42</v>
      </c>
      <c r="D25" s="4" t="s">
        <v>16</v>
      </c>
      <c r="E25" s="2">
        <f>SUM('163'!E25+'165'!E25+'390'!E25+'449'!E25+'1708'!E25+'55'!E25+'470'!E25)</f>
        <v>1191.36</v>
      </c>
      <c r="F25" s="42">
        <v>6</v>
      </c>
      <c r="G25" s="73"/>
      <c r="H25" s="28">
        <f t="shared" si="0"/>
        <v>0</v>
      </c>
      <c r="I25" s="29">
        <f t="shared" si="1"/>
        <v>0</v>
      </c>
    </row>
    <row r="26" spans="2:9" ht="15.75">
      <c r="B26" s="24" t="s">
        <v>50</v>
      </c>
      <c r="C26" s="5" t="s">
        <v>53</v>
      </c>
      <c r="D26" s="4" t="s">
        <v>16</v>
      </c>
      <c r="E26" s="2">
        <f>SUM('163'!E26+'165'!E26+'390'!E26+'449'!E26+'1708'!E26+'55'!E26+'470'!E26)</f>
        <v>151.13</v>
      </c>
      <c r="F26" s="42">
        <v>6</v>
      </c>
      <c r="G26" s="73"/>
      <c r="H26" s="28">
        <f t="shared" si="0"/>
        <v>0</v>
      </c>
      <c r="I26" s="29">
        <f t="shared" si="1"/>
        <v>0</v>
      </c>
    </row>
    <row r="27" spans="2:9" ht="15.75">
      <c r="B27" s="27" t="s">
        <v>51</v>
      </c>
      <c r="C27" s="5" t="s">
        <v>154</v>
      </c>
      <c r="D27" s="4" t="s">
        <v>16</v>
      </c>
      <c r="E27" s="2">
        <f>SUM('163'!E27+'165'!E27+'390'!E27+'449'!E27+'1708'!E27+'55'!E27+'470'!E27)</f>
        <v>55.25</v>
      </c>
      <c r="F27" s="42">
        <v>6</v>
      </c>
      <c r="G27" s="73"/>
      <c r="H27" s="28">
        <f t="shared" si="0"/>
        <v>0</v>
      </c>
      <c r="I27" s="29">
        <f t="shared" si="1"/>
        <v>0</v>
      </c>
    </row>
    <row r="28" spans="2:9" ht="14.25">
      <c r="B28" s="25"/>
      <c r="C28" s="13" t="s">
        <v>39</v>
      </c>
      <c r="D28" s="14"/>
      <c r="E28" s="14"/>
      <c r="F28" s="40"/>
      <c r="G28" s="31"/>
      <c r="H28" s="32"/>
      <c r="I28" s="33"/>
    </row>
    <row r="29" spans="2:9" ht="15.75">
      <c r="B29" s="24" t="s">
        <v>52</v>
      </c>
      <c r="C29" s="5" t="s">
        <v>40</v>
      </c>
      <c r="D29" s="4" t="s">
        <v>16</v>
      </c>
      <c r="E29" s="2">
        <f>SUM('163'!E29+'165'!E29+'390'!E29+'449'!E29+'1708'!E29+'55'!E29+'470'!E29)</f>
        <v>357.79999999999995</v>
      </c>
      <c r="F29" s="42">
        <v>1</v>
      </c>
      <c r="G29" s="73"/>
      <c r="H29" s="28">
        <f t="shared" si="0"/>
        <v>0</v>
      </c>
      <c r="I29" s="29">
        <f t="shared" si="1"/>
        <v>0</v>
      </c>
    </row>
    <row r="30" spans="2:9" ht="14.25">
      <c r="B30" s="25"/>
      <c r="C30" s="13" t="s">
        <v>43</v>
      </c>
      <c r="D30" s="14"/>
      <c r="E30" s="14"/>
      <c r="F30" s="40"/>
      <c r="G30" s="31"/>
      <c r="H30" s="32"/>
      <c r="I30" s="33"/>
    </row>
    <row r="31" spans="2:9" ht="15.75">
      <c r="B31" s="24" t="s">
        <v>54</v>
      </c>
      <c r="C31" s="1" t="s">
        <v>155</v>
      </c>
      <c r="D31" s="4" t="s">
        <v>16</v>
      </c>
      <c r="E31" s="2">
        <f>SUM('163'!E31+'165'!E31+'390'!E31+'449'!E31+'1708'!E31+'55'!E31+'470'!E31)</f>
        <v>81.1</v>
      </c>
      <c r="F31" s="39">
        <v>12</v>
      </c>
      <c r="G31" s="73"/>
      <c r="H31" s="28">
        <f t="shared" si="0"/>
        <v>0</v>
      </c>
      <c r="I31" s="29">
        <f t="shared" si="1"/>
        <v>0</v>
      </c>
    </row>
    <row r="32" spans="2:9" ht="16.5" thickBot="1">
      <c r="B32" s="24" t="s">
        <v>139</v>
      </c>
      <c r="C32" s="5" t="s">
        <v>38</v>
      </c>
      <c r="D32" s="4" t="s">
        <v>16</v>
      </c>
      <c r="E32" s="2">
        <f>SUM('163'!E32+'165'!E32+'390'!E32+'449'!E32+'1708'!E32+'55'!E32+'470'!E32)</f>
        <v>55.3</v>
      </c>
      <c r="F32" s="39">
        <v>12</v>
      </c>
      <c r="G32" s="73"/>
      <c r="H32" s="28">
        <f t="shared" si="0"/>
        <v>0</v>
      </c>
      <c r="I32" s="29">
        <f t="shared" si="1"/>
        <v>0</v>
      </c>
    </row>
    <row r="33" spans="2:9" ht="15" thickBot="1">
      <c r="B33" s="15"/>
      <c r="C33" s="44" t="s">
        <v>55</v>
      </c>
      <c r="D33" s="16"/>
      <c r="E33" s="35"/>
      <c r="F33" s="43"/>
      <c r="G33" s="36"/>
      <c r="H33" s="37">
        <f>SUM(H6:H32)</f>
        <v>0</v>
      </c>
      <c r="I33" s="38">
        <f>SUM(I6:I32)</f>
        <v>0</v>
      </c>
    </row>
  </sheetData>
  <sheetProtection selectLockedCells="1"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5.140625" style="0" customWidth="1"/>
    <col min="3" max="3" width="55.7109375" style="0" customWidth="1"/>
    <col min="5" max="5" width="11.421875" style="0" customWidth="1"/>
    <col min="6" max="6" width="11.140625" style="0" customWidth="1"/>
    <col min="7" max="7" width="11.57421875" style="0" customWidth="1"/>
    <col min="8" max="8" width="15.7109375" style="0" customWidth="1"/>
    <col min="9" max="9" width="15.8515625" style="0" customWidth="1"/>
  </cols>
  <sheetData>
    <row r="2" spans="2:6" ht="15">
      <c r="B2" s="118" t="s">
        <v>135</v>
      </c>
      <c r="F2" s="76" t="s">
        <v>132</v>
      </c>
    </row>
    <row r="3" ht="15" thickBot="1">
      <c r="F3" s="76" t="s">
        <v>133</v>
      </c>
    </row>
    <row r="4" spans="2:9" ht="29.25" thickBot="1">
      <c r="B4" s="7" t="s">
        <v>0</v>
      </c>
      <c r="C4" s="121" t="s">
        <v>70</v>
      </c>
      <c r="D4" s="8" t="s">
        <v>1</v>
      </c>
      <c r="E4" s="8" t="s">
        <v>2</v>
      </c>
      <c r="F4" s="10" t="s">
        <v>3</v>
      </c>
      <c r="G4" s="12" t="s">
        <v>18</v>
      </c>
      <c r="H4" s="11" t="s">
        <v>19</v>
      </c>
      <c r="I4" s="9" t="s">
        <v>20</v>
      </c>
    </row>
    <row r="5" spans="2:9" ht="14.25">
      <c r="B5" s="17"/>
      <c r="C5" s="18" t="s">
        <v>12</v>
      </c>
      <c r="D5" s="19"/>
      <c r="E5" s="19"/>
      <c r="F5" s="20"/>
      <c r="G5" s="21"/>
      <c r="H5" s="22"/>
      <c r="I5" s="23"/>
    </row>
    <row r="6" spans="2:9" ht="15.75">
      <c r="B6" s="24" t="s">
        <v>4</v>
      </c>
      <c r="C6" s="1" t="s">
        <v>26</v>
      </c>
      <c r="D6" s="4" t="s">
        <v>16</v>
      </c>
      <c r="E6" s="2">
        <v>1984</v>
      </c>
      <c r="F6" s="39">
        <v>251</v>
      </c>
      <c r="G6" s="73"/>
      <c r="H6" s="28">
        <f>E6*F6*G6</f>
        <v>0</v>
      </c>
      <c r="I6" s="29">
        <f>H6*4</f>
        <v>0</v>
      </c>
    </row>
    <row r="7" spans="2:9" ht="15.75">
      <c r="B7" s="24" t="s">
        <v>58</v>
      </c>
      <c r="C7" s="1" t="s">
        <v>23</v>
      </c>
      <c r="D7" s="4" t="s">
        <v>16</v>
      </c>
      <c r="E7" s="2">
        <v>87.5</v>
      </c>
      <c r="F7" s="39">
        <v>251</v>
      </c>
      <c r="G7" s="73"/>
      <c r="H7" s="28">
        <f aca="true" t="shared" si="0" ref="H7:H25">E7*F7*G7</f>
        <v>0</v>
      </c>
      <c r="I7" s="29">
        <f aca="true" t="shared" si="1" ref="I7:I25">H7*4</f>
        <v>0</v>
      </c>
    </row>
    <row r="8" spans="2:9" ht="15.75">
      <c r="B8" s="24" t="s">
        <v>59</v>
      </c>
      <c r="C8" s="1" t="s">
        <v>13</v>
      </c>
      <c r="D8" s="4" t="s">
        <v>16</v>
      </c>
      <c r="E8" s="2">
        <v>460</v>
      </c>
      <c r="F8" s="39">
        <v>251</v>
      </c>
      <c r="G8" s="73"/>
      <c r="H8" s="28">
        <f t="shared" si="0"/>
        <v>0</v>
      </c>
      <c r="I8" s="29">
        <f t="shared" si="1"/>
        <v>0</v>
      </c>
    </row>
    <row r="9" spans="2:9" ht="14.25">
      <c r="B9" s="24" t="s">
        <v>60</v>
      </c>
      <c r="C9" s="1" t="s">
        <v>14</v>
      </c>
      <c r="D9" s="3" t="s">
        <v>17</v>
      </c>
      <c r="E9" s="2">
        <v>62</v>
      </c>
      <c r="F9" s="39">
        <v>251</v>
      </c>
      <c r="G9" s="73"/>
      <c r="H9" s="28">
        <f t="shared" si="0"/>
        <v>0</v>
      </c>
      <c r="I9" s="29">
        <f t="shared" si="1"/>
        <v>0</v>
      </c>
    </row>
    <row r="10" spans="2:9" ht="15.75">
      <c r="B10" s="24" t="s">
        <v>61</v>
      </c>
      <c r="C10" s="1" t="s">
        <v>15</v>
      </c>
      <c r="D10" s="4" t="s">
        <v>16</v>
      </c>
      <c r="E10" s="2">
        <v>84</v>
      </c>
      <c r="F10" s="39">
        <v>251</v>
      </c>
      <c r="G10" s="73"/>
      <c r="H10" s="28">
        <f t="shared" si="0"/>
        <v>0</v>
      </c>
      <c r="I10" s="29">
        <f t="shared" si="1"/>
        <v>0</v>
      </c>
    </row>
    <row r="11" spans="2:9" ht="15.75">
      <c r="B11" s="24" t="s">
        <v>62</v>
      </c>
      <c r="C11" s="1" t="s">
        <v>72</v>
      </c>
      <c r="D11" s="4" t="s">
        <v>16</v>
      </c>
      <c r="E11" s="2">
        <v>42.75</v>
      </c>
      <c r="F11" s="39">
        <v>251</v>
      </c>
      <c r="G11" s="73"/>
      <c r="H11" s="28">
        <f t="shared" si="0"/>
        <v>0</v>
      </c>
      <c r="I11" s="29">
        <f t="shared" si="1"/>
        <v>0</v>
      </c>
    </row>
    <row r="12" spans="2:9" ht="15.75">
      <c r="B12" s="24" t="s">
        <v>63</v>
      </c>
      <c r="C12" s="1" t="s">
        <v>156</v>
      </c>
      <c r="D12" s="4" t="s">
        <v>16</v>
      </c>
      <c r="E12" s="2">
        <v>300</v>
      </c>
      <c r="F12" s="39">
        <v>251</v>
      </c>
      <c r="G12" s="73"/>
      <c r="H12" s="28">
        <f t="shared" si="0"/>
        <v>0</v>
      </c>
      <c r="I12" s="29">
        <f t="shared" si="1"/>
        <v>0</v>
      </c>
    </row>
    <row r="13" spans="2:9" ht="15.75">
      <c r="B13" s="24"/>
      <c r="C13" s="1"/>
      <c r="D13" s="4" t="s">
        <v>16</v>
      </c>
      <c r="E13" s="2"/>
      <c r="F13" s="39">
        <v>251</v>
      </c>
      <c r="G13" s="73"/>
      <c r="H13" s="28">
        <f t="shared" si="0"/>
        <v>0</v>
      </c>
      <c r="I13" s="29">
        <f t="shared" si="1"/>
        <v>0</v>
      </c>
    </row>
    <row r="14" spans="2:9" ht="14.25">
      <c r="B14" s="25"/>
      <c r="C14" s="13" t="s">
        <v>30</v>
      </c>
      <c r="D14" s="14"/>
      <c r="E14" s="30"/>
      <c r="F14" s="40"/>
      <c r="G14" s="31"/>
      <c r="H14" s="32"/>
      <c r="I14" s="33"/>
    </row>
    <row r="15" spans="2:9" ht="15.75">
      <c r="B15" s="24" t="s">
        <v>21</v>
      </c>
      <c r="C15" s="1" t="s">
        <v>77</v>
      </c>
      <c r="D15" s="4" t="s">
        <v>16</v>
      </c>
      <c r="E15" s="2">
        <v>630</v>
      </c>
      <c r="F15" s="39">
        <v>53</v>
      </c>
      <c r="G15" s="73"/>
      <c r="H15" s="28">
        <f t="shared" si="0"/>
        <v>0</v>
      </c>
      <c r="I15" s="29">
        <f t="shared" si="1"/>
        <v>0</v>
      </c>
    </row>
    <row r="16" spans="2:9" ht="15.75">
      <c r="B16" s="24" t="s">
        <v>64</v>
      </c>
      <c r="C16" s="1" t="s">
        <v>75</v>
      </c>
      <c r="D16" s="4" t="s">
        <v>16</v>
      </c>
      <c r="E16" s="2">
        <v>90</v>
      </c>
      <c r="F16" s="39">
        <v>53</v>
      </c>
      <c r="G16" s="73"/>
      <c r="H16" s="28">
        <f t="shared" si="0"/>
        <v>0</v>
      </c>
      <c r="I16" s="29">
        <f t="shared" si="1"/>
        <v>0</v>
      </c>
    </row>
    <row r="17" spans="2:9" ht="14.25">
      <c r="B17" s="24" t="s">
        <v>31</v>
      </c>
      <c r="C17" s="1" t="s">
        <v>28</v>
      </c>
      <c r="D17" s="3" t="s">
        <v>17</v>
      </c>
      <c r="E17" s="2">
        <v>1</v>
      </c>
      <c r="F17" s="39">
        <v>53</v>
      </c>
      <c r="G17" s="73"/>
      <c r="H17" s="28">
        <f t="shared" si="0"/>
        <v>0</v>
      </c>
      <c r="I17" s="29">
        <f t="shared" si="1"/>
        <v>0</v>
      </c>
    </row>
    <row r="18" spans="2:9" ht="14.25">
      <c r="B18" s="26"/>
      <c r="C18" s="13" t="s">
        <v>71</v>
      </c>
      <c r="D18" s="14"/>
      <c r="E18" s="30"/>
      <c r="F18" s="40"/>
      <c r="G18" s="31"/>
      <c r="H18" s="32"/>
      <c r="I18" s="33"/>
    </row>
    <row r="19" spans="2:9" ht="14.25">
      <c r="B19" s="24" t="s">
        <v>44</v>
      </c>
      <c r="C19" s="5" t="s">
        <v>33</v>
      </c>
      <c r="D19" s="3" t="s">
        <v>17</v>
      </c>
      <c r="E19" s="2">
        <v>51</v>
      </c>
      <c r="F19" s="39">
        <v>12</v>
      </c>
      <c r="G19" s="73"/>
      <c r="H19" s="28">
        <f t="shared" si="0"/>
        <v>0</v>
      </c>
      <c r="I19" s="29">
        <f t="shared" si="1"/>
        <v>0</v>
      </c>
    </row>
    <row r="20" spans="2:9" ht="15.75">
      <c r="B20" s="24" t="s">
        <v>45</v>
      </c>
      <c r="C20" s="5" t="s">
        <v>42</v>
      </c>
      <c r="D20" s="4" t="s">
        <v>16</v>
      </c>
      <c r="E20" s="2">
        <v>143</v>
      </c>
      <c r="F20" s="39">
        <v>12</v>
      </c>
      <c r="G20" s="73"/>
      <c r="H20" s="28">
        <f t="shared" si="0"/>
        <v>0</v>
      </c>
      <c r="I20" s="29">
        <f t="shared" si="1"/>
        <v>0</v>
      </c>
    </row>
    <row r="21" spans="2:9" ht="15.75">
      <c r="B21" s="24" t="s">
        <v>46</v>
      </c>
      <c r="C21" s="6" t="s">
        <v>74</v>
      </c>
      <c r="D21" s="4" t="s">
        <v>16</v>
      </c>
      <c r="E21" s="2">
        <v>213.18</v>
      </c>
      <c r="F21" s="39">
        <v>12</v>
      </c>
      <c r="G21" s="73"/>
      <c r="H21" s="28">
        <f t="shared" si="0"/>
        <v>0</v>
      </c>
      <c r="I21" s="29">
        <f t="shared" si="1"/>
        <v>0</v>
      </c>
    </row>
    <row r="22" spans="2:9" ht="14.25">
      <c r="B22" s="24"/>
      <c r="C22" s="6"/>
      <c r="D22" s="4" t="s">
        <v>17</v>
      </c>
      <c r="E22" s="2">
        <v>0</v>
      </c>
      <c r="F22" s="39">
        <v>12</v>
      </c>
      <c r="G22" s="73"/>
      <c r="H22" s="28">
        <f t="shared" si="0"/>
        <v>0</v>
      </c>
      <c r="I22" s="29">
        <f t="shared" si="1"/>
        <v>0</v>
      </c>
    </row>
    <row r="23" spans="2:9" ht="14.25">
      <c r="B23" s="25"/>
      <c r="C23" s="13" t="s">
        <v>73</v>
      </c>
      <c r="D23" s="14"/>
      <c r="E23" s="30"/>
      <c r="F23" s="41"/>
      <c r="G23" s="31"/>
      <c r="H23" s="32"/>
      <c r="I23" s="33"/>
    </row>
    <row r="24" spans="2:9" ht="14.25">
      <c r="B24" s="24" t="s">
        <v>47</v>
      </c>
      <c r="C24" s="1" t="s">
        <v>41</v>
      </c>
      <c r="D24" s="4" t="s">
        <v>17</v>
      </c>
      <c r="E24" s="2">
        <v>55</v>
      </c>
      <c r="F24" s="39">
        <v>4</v>
      </c>
      <c r="G24" s="73"/>
      <c r="H24" s="28">
        <f t="shared" si="0"/>
        <v>0</v>
      </c>
      <c r="I24" s="29">
        <f t="shared" si="1"/>
        <v>0</v>
      </c>
    </row>
    <row r="25" spans="2:9" ht="16.5" thickBot="1">
      <c r="B25" s="24" t="s">
        <v>48</v>
      </c>
      <c r="C25" s="5" t="s">
        <v>78</v>
      </c>
      <c r="D25" s="4" t="s">
        <v>16</v>
      </c>
      <c r="E25" s="34">
        <v>1105</v>
      </c>
      <c r="F25" s="42">
        <v>4</v>
      </c>
      <c r="G25" s="73"/>
      <c r="H25" s="28">
        <f t="shared" si="0"/>
        <v>0</v>
      </c>
      <c r="I25" s="29">
        <f t="shared" si="1"/>
        <v>0</v>
      </c>
    </row>
    <row r="26" spans="2:9" ht="15" thickBot="1">
      <c r="B26" s="15"/>
      <c r="C26" s="44" t="s">
        <v>55</v>
      </c>
      <c r="D26" s="16"/>
      <c r="E26" s="35"/>
      <c r="F26" s="43"/>
      <c r="G26" s="36"/>
      <c r="H26" s="37">
        <f>SUM(H6:H25)</f>
        <v>0</v>
      </c>
      <c r="I26" s="38">
        <f>SUM(I6:I25)</f>
        <v>0</v>
      </c>
    </row>
  </sheetData>
  <sheetProtection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tauferova</dc:creator>
  <cp:keywords/>
  <dc:description/>
  <cp:lastModifiedBy>JÁ</cp:lastModifiedBy>
  <cp:lastPrinted>2020-07-01T08:57:51Z</cp:lastPrinted>
  <dcterms:created xsi:type="dcterms:W3CDTF">2015-10-16T09:36:03Z</dcterms:created>
  <dcterms:modified xsi:type="dcterms:W3CDTF">2020-07-13T07:08:12Z</dcterms:modified>
  <cp:category/>
  <cp:version/>
  <cp:contentType/>
  <cp:contentStatus/>
</cp:coreProperties>
</file>