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30" yWindow="150" windowWidth="10470" windowHeight="1188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<sst xmlns="http://schemas.openxmlformats.org/spreadsheetml/2006/main" count="164" uniqueCount="72">
  <si>
    <t>Položka č.</t>
  </si>
  <si>
    <t>Popis</t>
  </si>
  <si>
    <t>Jednotky</t>
  </si>
  <si>
    <t>Množství</t>
  </si>
  <si>
    <t>Cena za jednotku v Kč bez DPH</t>
  </si>
  <si>
    <t>Cena celkem bez DPH</t>
  </si>
  <si>
    <t>1.</t>
  </si>
  <si>
    <t>2.</t>
  </si>
  <si>
    <t>3.</t>
  </si>
  <si>
    <t>4.</t>
  </si>
  <si>
    <t>5.</t>
  </si>
  <si>
    <t>6.</t>
  </si>
  <si>
    <t>7.</t>
  </si>
  <si>
    <t>8.</t>
  </si>
  <si>
    <t>9.</t>
  </si>
  <si>
    <t>10.</t>
  </si>
  <si>
    <t>Celková cena v Kč bez DPH:</t>
  </si>
  <si>
    <t>Celková cena v Kč s DPH:</t>
  </si>
  <si>
    <t>DPH 21%:</t>
  </si>
  <si>
    <t>Případné použití firemních názvů či terminologie specifické pro určitého výrobce má pouze význam ilustračního příkladu požadovaného řešení či funkcionality zařízení, nikoliv význam požadavku na nabídku konkrétního materiálu vymezeného tímto názvem funkcionality či technologie.</t>
  </si>
  <si>
    <r>
      <t>m</t>
    </r>
    <r>
      <rPr>
        <vertAlign val="superscript"/>
        <sz val="10"/>
        <rFont val="Arial"/>
        <family val="2"/>
      </rPr>
      <t>2</t>
    </r>
  </si>
  <si>
    <t>Výmalba bíle 2x</t>
  </si>
  <si>
    <t>kpl.</t>
  </si>
  <si>
    <t>Likvidace odpadu, přesun hmot</t>
  </si>
  <si>
    <t>Kancelář - suterén budovy B</t>
  </si>
  <si>
    <t>Likvidace odpadu</t>
  </si>
  <si>
    <t>Úpravy WC - suterén budovy B</t>
  </si>
  <si>
    <t>Doplnění obkladů a dlažeb</t>
  </si>
  <si>
    <t xml:space="preserve">D+M Šprycu pod sanační omítku </t>
  </si>
  <si>
    <t xml:space="preserve">D+M Penetrace pod sanační omítku </t>
  </si>
  <si>
    <t>D+M provedení sanační omítky pod vnější vodě odolný nátěr</t>
  </si>
  <si>
    <t>D+M nopově folie včetně výkopu a urovnání zeminy</t>
  </si>
  <si>
    <t xml:space="preserve">Dopravne, likvidace odpadu a přesun materialu </t>
  </si>
  <si>
    <t>Uklid a donatreni vodou odolním natěru k asfaltu</t>
  </si>
  <si>
    <t>Odstranění stavajicího obkladu a předstěny z cihel</t>
  </si>
  <si>
    <t>Očištění stávající stěny</t>
  </si>
  <si>
    <t>Odstranění stavajicí príčky včetně obkladu</t>
  </si>
  <si>
    <t>Oškrábání stávajíci malby a vyspravení</t>
  </si>
  <si>
    <t>Penetrace pod malovaní</t>
  </si>
  <si>
    <t>Výměna umyvadla a baterie</t>
  </si>
  <si>
    <t>Oprava elektro a posuniti světla</t>
  </si>
  <si>
    <t>Dopravne a přesun materiálu</t>
  </si>
  <si>
    <t>Oprava stěny za topenim - oklepání</t>
  </si>
  <si>
    <t>Nahození stěny a provedení penetrace, sanační omítky včetně štuku</t>
  </si>
  <si>
    <t>Oprava elektro a posunití světla</t>
  </si>
  <si>
    <t>ks</t>
  </si>
  <si>
    <t>Demontáž stávajícíh schodnic</t>
  </si>
  <si>
    <t>Položení a zaspárovaní původních schodnic</t>
  </si>
  <si>
    <t>D+M dlaždic před vchodem 20*20 cm</t>
  </si>
  <si>
    <t>D+M oprava vstupu před schody</t>
  </si>
  <si>
    <t>m2</t>
  </si>
  <si>
    <t xml:space="preserve">Odstranění stávajicí dlažby před vchodem </t>
  </si>
  <si>
    <t>Odstranění přizdívky z cihel z obou stran schodů</t>
  </si>
  <si>
    <t>Vyspravení podkladu pro pokladku stávajících schodnic</t>
  </si>
  <si>
    <t>D+M přizdívek z venkovních cihel z obou stran schodů</t>
  </si>
  <si>
    <t>D+M dřevěných uzavíratelných vrátek na schody</t>
  </si>
  <si>
    <t xml:space="preserve">Dopravné, likvidace odpadu a přesun materialu </t>
  </si>
  <si>
    <t>Natření zábradlí</t>
  </si>
  <si>
    <t>Výměna lina na schodišti v budově A</t>
  </si>
  <si>
    <t xml:space="preserve">Očištění schodnic a podest od stávajícího lepidla </t>
  </si>
  <si>
    <t>D+M penetrace podkladu schodů a podest</t>
  </si>
  <si>
    <t>D+M lina na schodnice a podesty lepením</t>
  </si>
  <si>
    <t xml:space="preserve">D+M hran na schodnice </t>
  </si>
  <si>
    <t>D+M oprava obkladů okolo zabradlí</t>
  </si>
  <si>
    <t>Obroušení stavajícího zabradlí a odmaštění</t>
  </si>
  <si>
    <t xml:space="preserve">Dopravné, likvidace odpadu a přesun materiálu </t>
  </si>
  <si>
    <t>Odstranění lina ze schodnic a podest</t>
  </si>
  <si>
    <t>D+M obvodových lišt na podesty</t>
  </si>
  <si>
    <t>Výkaz výměr drobných stavebních prací 3 v Nemocnici Nymburk s.r.o.</t>
  </si>
  <si>
    <t>Oprava čelní zdi u nájezdu ke vstupu do poliklinky Velké Valy</t>
  </si>
  <si>
    <t>Oprava schodů a prostoru před dveřmi u bočního vchodu do polikliniky Velké Valy</t>
  </si>
  <si>
    <t>Natření zábradlí u polikliniky Velké Valy (hlavní i boční vchod)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</si>
</sst>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7">
    <font>
      <sz val="11"/>
      <color theme="1"/>
      <name val="Calibri"/>
      <family val="2"/>
      <scheme val="minor"/>
    </font>
    <font>
      <sz val="10"/>
      <name val="Arial"/>
      <family val="2"/>
    </font>
    <font>
      <b/>
      <sz val="11"/>
      <color theme="1"/>
      <name val="Calibri"/>
      <family val="2"/>
      <scheme val="minor"/>
    </font>
    <font>
      <sz val="8"/>
      <name val="Calibri"/>
      <family val="2"/>
      <scheme val="minor"/>
    </font>
    <font>
      <b/>
      <u val="single"/>
      <sz val="16"/>
      <color theme="1"/>
      <name val="Calibri"/>
      <family val="2"/>
      <scheme val="minor"/>
    </font>
    <font>
      <i/>
      <sz val="10"/>
      <color theme="1"/>
      <name val="Calibri"/>
      <family val="2"/>
      <scheme val="minor"/>
    </font>
    <font>
      <vertAlign val="superscript"/>
      <sz val="10"/>
      <name val="Arial"/>
      <family val="2"/>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22">
    <border>
      <left/>
      <right/>
      <top/>
      <bottom/>
      <diagonal/>
    </border>
    <border>
      <left/>
      <right/>
      <top style="thin"/>
      <bottom style="thin"/>
    </border>
    <border>
      <left/>
      <right/>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right style="medium"/>
      <top style="thin"/>
      <bottom style="thin"/>
    </border>
    <border>
      <left style="thin"/>
      <right style="thin"/>
      <top/>
      <bottom style="thin"/>
    </border>
    <border>
      <left style="thin"/>
      <right style="thin"/>
      <top style="thin"/>
      <bottom/>
    </border>
    <border>
      <left style="medium"/>
      <right/>
      <top style="thin"/>
      <bottom style="thin"/>
    </border>
    <border>
      <left style="medium"/>
      <right/>
      <top/>
      <bottom style="thin"/>
    </border>
    <border>
      <left/>
      <right style="medium"/>
      <top/>
      <bottom style="thin"/>
    </border>
    <border>
      <left style="thin"/>
      <right style="thin"/>
      <top style="medium"/>
      <bottom style="thin"/>
    </border>
    <border>
      <left style="thin"/>
      <right style="thin"/>
      <top style="thin"/>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8">
    <xf numFmtId="0" fontId="0" fillId="0" borderId="0" xfId="0"/>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0" fontId="2" fillId="0" borderId="0" xfId="0" applyFont="1" applyBorder="1" applyAlignment="1">
      <alignment horizontal="right" vertical="center"/>
    </xf>
    <xf numFmtId="0" fontId="0" fillId="0" borderId="2" xfId="0" applyFont="1" applyBorder="1" applyAlignment="1">
      <alignment horizontal="center" vertical="center"/>
    </xf>
    <xf numFmtId="1" fontId="0" fillId="0" borderId="3" xfId="0" applyNumberFormat="1" applyFont="1" applyBorder="1" applyAlignment="1">
      <alignment horizontal="center" vertical="center"/>
    </xf>
    <xf numFmtId="164" fontId="0" fillId="0" borderId="4" xfId="0" applyNumberFormat="1" applyFont="1" applyBorder="1" applyAlignment="1">
      <alignment horizontal="center" vertical="center"/>
    </xf>
    <xf numFmtId="164" fontId="0" fillId="0" borderId="5"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0" xfId="0" applyFont="1" applyAlignment="1">
      <alignment vertical="center" wrapText="1"/>
    </xf>
    <xf numFmtId="164" fontId="2" fillId="2" borderId="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1" fontId="0" fillId="0" borderId="3" xfId="0" applyNumberFormat="1" applyFont="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5" xfId="0" applyNumberFormat="1" applyFont="1" applyBorder="1" applyAlignment="1">
      <alignment horizontal="center" vertical="center" wrapText="1"/>
    </xf>
    <xf numFmtId="164" fontId="2" fillId="2" borderId="9"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1" fillId="3" borderId="4" xfId="0" applyFont="1" applyFill="1" applyBorder="1" applyAlignment="1">
      <alignment vertical="center" wrapText="1"/>
    </xf>
    <xf numFmtId="0" fontId="1" fillId="3" borderId="4" xfId="0" applyFont="1" applyFill="1" applyBorder="1" applyAlignment="1">
      <alignment horizontal="center" vertical="center" wrapText="1"/>
    </xf>
    <xf numFmtId="2" fontId="1" fillId="3" borderId="11" xfId="0" applyNumberFormat="1" applyFont="1" applyFill="1" applyBorder="1" applyAlignment="1">
      <alignment horizontal="righ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center" vertical="center" wrapText="1"/>
    </xf>
    <xf numFmtId="0" fontId="1" fillId="0" borderId="12" xfId="0" applyFont="1" applyBorder="1" applyAlignment="1">
      <alignment horizontal="center" vertical="center" wrapText="1"/>
    </xf>
    <xf numFmtId="2" fontId="1" fillId="0" borderId="12" xfId="0" applyNumberFormat="1" applyFont="1" applyBorder="1" applyAlignment="1">
      <alignment horizontal="right" vertical="center" wrapText="1"/>
    </xf>
    <xf numFmtId="0" fontId="0" fillId="2" borderId="13" xfId="0" applyFont="1" applyFill="1" applyBorder="1" applyAlignment="1">
      <alignment vertical="center" wrapText="1"/>
    </xf>
    <xf numFmtId="0" fontId="0" fillId="2" borderId="1" xfId="0" applyFont="1" applyFill="1" applyBorder="1" applyAlignment="1">
      <alignment vertical="center" wrapText="1"/>
    </xf>
    <xf numFmtId="0" fontId="0" fillId="0" borderId="14"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1" fillId="0" borderId="12" xfId="0" applyFont="1" applyBorder="1" applyAlignment="1">
      <alignment vertical="center" wrapText="1"/>
    </xf>
    <xf numFmtId="0" fontId="0" fillId="2" borderId="13" xfId="0" applyFont="1" applyFill="1" applyBorder="1" applyAlignment="1">
      <alignment vertical="center"/>
    </xf>
    <xf numFmtId="0" fontId="0" fillId="0" borderId="14" xfId="0" applyFont="1" applyBorder="1" applyAlignment="1">
      <alignment vertical="center"/>
    </xf>
    <xf numFmtId="0" fontId="0" fillId="0" borderId="1" xfId="0" applyFont="1" applyBorder="1" applyAlignment="1">
      <alignment vertical="center"/>
    </xf>
    <xf numFmtId="0" fontId="0" fillId="0" borderId="15" xfId="0" applyFont="1" applyBorder="1" applyAlignment="1">
      <alignment vertical="center"/>
    </xf>
    <xf numFmtId="0" fontId="1" fillId="3" borderId="4" xfId="0" applyFont="1" applyFill="1" applyBorder="1" applyAlignment="1">
      <alignment horizontal="center" vertical="center"/>
    </xf>
    <xf numFmtId="2" fontId="1" fillId="3" borderId="11" xfId="0" applyNumberFormat="1" applyFont="1" applyFill="1" applyBorder="1" applyAlignment="1">
      <alignment horizontal="right" vertical="center"/>
    </xf>
    <xf numFmtId="0" fontId="1" fillId="0" borderId="4" xfId="0" applyFont="1" applyBorder="1" applyAlignment="1">
      <alignment vertical="center" wrapText="1"/>
    </xf>
    <xf numFmtId="2" fontId="1" fillId="0" borderId="4" xfId="0" applyNumberFormat="1" applyFont="1" applyBorder="1" applyAlignment="1">
      <alignment horizontal="right" vertical="center"/>
    </xf>
    <xf numFmtId="0" fontId="1" fillId="0" borderId="4"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vertical="center"/>
    </xf>
    <xf numFmtId="0" fontId="1" fillId="3" borderId="16" xfId="0" applyFont="1" applyFill="1" applyBorder="1" applyAlignment="1">
      <alignment vertical="center" wrapText="1"/>
    </xf>
    <xf numFmtId="0" fontId="1" fillId="0" borderId="17" xfId="0" applyFont="1" applyBorder="1" applyAlignment="1">
      <alignment vertical="center" wrapText="1"/>
    </xf>
    <xf numFmtId="0" fontId="4" fillId="0" borderId="0" xfId="0" applyFont="1" applyAlignment="1">
      <alignment horizontal="center" vertical="center" wrapText="1"/>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2" borderId="1" xfId="0" applyFont="1" applyFill="1" applyBorder="1" applyAlignment="1">
      <alignment horizontal="right" vertical="center"/>
    </xf>
    <xf numFmtId="0" fontId="2" fillId="2" borderId="18" xfId="0" applyFont="1" applyFill="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2" borderId="1" xfId="0" applyFont="1" applyFill="1" applyBorder="1" applyAlignment="1">
      <alignment horizontal="right" vertical="center" wrapText="1"/>
    </xf>
    <xf numFmtId="0" fontId="2" fillId="2" borderId="18" xfId="0" applyFont="1" applyFill="1" applyBorder="1" applyAlignment="1">
      <alignment horizontal="righ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2" borderId="0" xfId="0" applyFont="1" applyFill="1" applyBorder="1" applyAlignment="1">
      <alignment horizontal="right" vertical="center"/>
    </xf>
    <xf numFmtId="0" fontId="0" fillId="0" borderId="0" xfId="0" applyAlignment="1">
      <alignment vertical="center"/>
    </xf>
    <xf numFmtId="0" fontId="4" fillId="0" borderId="0" xfId="0" applyFont="1" applyAlignment="1">
      <alignment horizontal="center" vertical="center"/>
    </xf>
    <xf numFmtId="0" fontId="1" fillId="3" borderId="16" xfId="0" applyFont="1" applyFill="1" applyBorder="1" applyAlignment="1">
      <alignment horizontal="center" vertical="center"/>
    </xf>
    <xf numFmtId="2" fontId="1" fillId="3" borderId="16" xfId="0" applyNumberFormat="1" applyFont="1" applyFill="1" applyBorder="1" applyAlignment="1">
      <alignment horizontal="right" vertical="center"/>
    </xf>
    <xf numFmtId="0" fontId="1" fillId="0" borderId="17" xfId="0" applyFont="1" applyBorder="1" applyAlignment="1">
      <alignment horizontal="center" vertical="center"/>
    </xf>
    <xf numFmtId="2" fontId="1" fillId="0" borderId="17"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workbookViewId="0" topLeftCell="A40">
      <selection activeCell="D55" sqref="D55"/>
    </sheetView>
  </sheetViews>
  <sheetFormatPr defaultColWidth="9.140625" defaultRowHeight="15"/>
  <cols>
    <col min="1" max="1" width="7.7109375" style="67" customWidth="1"/>
    <col min="2" max="2" width="39.28125" style="77" customWidth="1"/>
    <col min="3" max="3" width="8.7109375" style="67" bestFit="1" customWidth="1"/>
    <col min="4" max="4" width="8.8515625" style="67" bestFit="1" customWidth="1"/>
    <col min="5" max="6" width="10.7109375" style="67" customWidth="1"/>
    <col min="7" max="16384" width="9.140625" style="67" customWidth="1"/>
  </cols>
  <sheetData>
    <row r="1" spans="1:6" ht="42" customHeight="1">
      <c r="A1" s="12"/>
      <c r="B1" s="64" t="s">
        <v>68</v>
      </c>
      <c r="C1" s="64"/>
      <c r="D1" s="64"/>
      <c r="E1" s="64"/>
      <c r="F1" s="12"/>
    </row>
    <row r="2" spans="1:6" ht="21.75" thickBot="1">
      <c r="A2" s="68"/>
      <c r="B2" s="50"/>
      <c r="C2" s="68"/>
      <c r="D2" s="68"/>
      <c r="E2" s="68"/>
      <c r="F2" s="68"/>
    </row>
    <row r="3" spans="1:6" ht="45.75" thickBot="1">
      <c r="A3" s="9" t="s">
        <v>0</v>
      </c>
      <c r="B3" s="10" t="s">
        <v>1</v>
      </c>
      <c r="C3" s="10" t="s">
        <v>2</v>
      </c>
      <c r="D3" s="10" t="s">
        <v>3</v>
      </c>
      <c r="E3" s="10" t="s">
        <v>4</v>
      </c>
      <c r="F3" s="11" t="s">
        <v>5</v>
      </c>
    </row>
    <row r="4" spans="1:6" ht="15">
      <c r="A4" s="56" t="s">
        <v>24</v>
      </c>
      <c r="B4" s="57"/>
      <c r="C4" s="57"/>
      <c r="D4" s="57"/>
      <c r="E4" s="57"/>
      <c r="F4" s="58"/>
    </row>
    <row r="5" spans="1:6" ht="15">
      <c r="A5" s="17" t="s">
        <v>6</v>
      </c>
      <c r="B5" s="23" t="s">
        <v>37</v>
      </c>
      <c r="C5" s="24" t="s">
        <v>20</v>
      </c>
      <c r="D5" s="25">
        <f>3.5*2.5+3.5*3+2.5*3+2.5*3+3*3.5</f>
        <v>44.75</v>
      </c>
      <c r="E5" s="18"/>
      <c r="F5" s="19">
        <f aca="true" t="shared" si="0" ref="F5:F13">E5*D5</f>
        <v>0</v>
      </c>
    </row>
    <row r="6" spans="1:6" ht="15">
      <c r="A6" s="17" t="s">
        <v>7</v>
      </c>
      <c r="B6" s="23" t="s">
        <v>42</v>
      </c>
      <c r="C6" s="24" t="s">
        <v>20</v>
      </c>
      <c r="D6" s="25">
        <f>2.5*3</f>
        <v>7.5</v>
      </c>
      <c r="E6" s="18"/>
      <c r="F6" s="19">
        <f t="shared" si="0"/>
        <v>0</v>
      </c>
    </row>
    <row r="7" spans="1:6" ht="25.5">
      <c r="A7" s="17" t="s">
        <v>8</v>
      </c>
      <c r="B7" s="23" t="s">
        <v>43</v>
      </c>
      <c r="C7" s="24" t="s">
        <v>20</v>
      </c>
      <c r="D7" s="25">
        <v>7.5</v>
      </c>
      <c r="E7" s="18"/>
      <c r="F7" s="19">
        <f t="shared" si="0"/>
        <v>0</v>
      </c>
    </row>
    <row r="8" spans="1:6" ht="15">
      <c r="A8" s="17" t="s">
        <v>9</v>
      </c>
      <c r="B8" s="26" t="s">
        <v>38</v>
      </c>
      <c r="C8" s="24" t="s">
        <v>20</v>
      </c>
      <c r="D8" s="25">
        <v>44.75</v>
      </c>
      <c r="E8" s="18"/>
      <c r="F8" s="19">
        <f t="shared" si="0"/>
        <v>0</v>
      </c>
    </row>
    <row r="9" spans="1:6" ht="15">
      <c r="A9" s="17" t="s">
        <v>10</v>
      </c>
      <c r="B9" s="26" t="s">
        <v>21</v>
      </c>
      <c r="C9" s="24" t="s">
        <v>20</v>
      </c>
      <c r="D9" s="25">
        <v>44.75</v>
      </c>
      <c r="E9" s="18"/>
      <c r="F9" s="19">
        <f t="shared" si="0"/>
        <v>0</v>
      </c>
    </row>
    <row r="10" spans="1:6" ht="15">
      <c r="A10" s="17" t="s">
        <v>11</v>
      </c>
      <c r="B10" s="26" t="s">
        <v>27</v>
      </c>
      <c r="C10" s="27" t="s">
        <v>22</v>
      </c>
      <c r="D10" s="25">
        <v>1</v>
      </c>
      <c r="E10" s="18"/>
      <c r="F10" s="19">
        <f t="shared" si="0"/>
        <v>0</v>
      </c>
    </row>
    <row r="11" spans="1:6" ht="15">
      <c r="A11" s="17" t="s">
        <v>12</v>
      </c>
      <c r="B11" s="26" t="s">
        <v>39</v>
      </c>
      <c r="C11" s="27" t="s">
        <v>22</v>
      </c>
      <c r="D11" s="25">
        <v>1</v>
      </c>
      <c r="E11" s="18"/>
      <c r="F11" s="19">
        <f t="shared" si="0"/>
        <v>0</v>
      </c>
    </row>
    <row r="12" spans="1:6" ht="15">
      <c r="A12" s="17" t="s">
        <v>13</v>
      </c>
      <c r="B12" s="26" t="s">
        <v>44</v>
      </c>
      <c r="C12" s="27" t="s">
        <v>22</v>
      </c>
      <c r="D12" s="25">
        <v>1</v>
      </c>
      <c r="E12" s="18"/>
      <c r="F12" s="19">
        <f t="shared" si="0"/>
        <v>0</v>
      </c>
    </row>
    <row r="13" spans="1:6" ht="15">
      <c r="A13" s="17" t="s">
        <v>14</v>
      </c>
      <c r="B13" s="26" t="s">
        <v>23</v>
      </c>
      <c r="C13" s="28" t="s">
        <v>22</v>
      </c>
      <c r="D13" s="29">
        <v>1</v>
      </c>
      <c r="E13" s="18"/>
      <c r="F13" s="19">
        <f t="shared" si="0"/>
        <v>0</v>
      </c>
    </row>
    <row r="14" spans="1:6" ht="15">
      <c r="A14" s="30"/>
      <c r="B14" s="31"/>
      <c r="C14" s="62" t="s">
        <v>16</v>
      </c>
      <c r="D14" s="62"/>
      <c r="E14" s="63"/>
      <c r="F14" s="20">
        <f>SUM(F5:F13)</f>
        <v>0</v>
      </c>
    </row>
    <row r="15" spans="1:6" ht="15">
      <c r="A15" s="32"/>
      <c r="B15" s="33"/>
      <c r="C15" s="21"/>
      <c r="D15" s="22"/>
      <c r="E15" s="34"/>
      <c r="F15" s="35"/>
    </row>
    <row r="16" spans="1:6" ht="15">
      <c r="A16" s="59" t="s">
        <v>26</v>
      </c>
      <c r="B16" s="60"/>
      <c r="C16" s="60"/>
      <c r="D16" s="60"/>
      <c r="E16" s="60"/>
      <c r="F16" s="61"/>
    </row>
    <row r="17" spans="1:6" ht="15">
      <c r="A17" s="17" t="s">
        <v>6</v>
      </c>
      <c r="B17" s="23" t="s">
        <v>36</v>
      </c>
      <c r="C17" s="24" t="s">
        <v>20</v>
      </c>
      <c r="D17" s="25">
        <f>1.6*2.5</f>
        <v>4</v>
      </c>
      <c r="E17" s="18"/>
      <c r="F17" s="19">
        <f>E17*D17</f>
        <v>0</v>
      </c>
    </row>
    <row r="18" spans="1:6" ht="15">
      <c r="A18" s="17" t="s">
        <v>7</v>
      </c>
      <c r="B18" s="23" t="s">
        <v>37</v>
      </c>
      <c r="C18" s="24" t="s">
        <v>20</v>
      </c>
      <c r="D18" s="25">
        <f>2.6*2.5+2.5*2.6+2.5*2.6+2.5*2.6+2.6*2.5</f>
        <v>32.5</v>
      </c>
      <c r="E18" s="18"/>
      <c r="F18" s="19">
        <f aca="true" t="shared" si="1" ref="F18:F25">E18*D18</f>
        <v>0</v>
      </c>
    </row>
    <row r="19" spans="1:6" ht="15">
      <c r="A19" s="17" t="s">
        <v>8</v>
      </c>
      <c r="B19" s="26" t="s">
        <v>38</v>
      </c>
      <c r="C19" s="24" t="s">
        <v>20</v>
      </c>
      <c r="D19" s="25">
        <f>2.6*2.5+2.5*2.6+2.5*2.6+2.5*2.6+2.6*2.5</f>
        <v>32.5</v>
      </c>
      <c r="E19" s="18"/>
      <c r="F19" s="19">
        <f t="shared" si="1"/>
        <v>0</v>
      </c>
    </row>
    <row r="20" spans="1:6" ht="15">
      <c r="A20" s="17" t="s">
        <v>9</v>
      </c>
      <c r="B20" s="26" t="s">
        <v>21</v>
      </c>
      <c r="C20" s="24" t="s">
        <v>20</v>
      </c>
      <c r="D20" s="25">
        <f>2.6*2.5+2.5*2.6+2.5*2.6+2.5*2.6+2.6*2.5</f>
        <v>32.5</v>
      </c>
      <c r="E20" s="18"/>
      <c r="F20" s="19">
        <f t="shared" si="1"/>
        <v>0</v>
      </c>
    </row>
    <row r="21" spans="1:6" ht="14.45" customHeight="1">
      <c r="A21" s="17" t="s">
        <v>10</v>
      </c>
      <c r="B21" s="26" t="s">
        <v>27</v>
      </c>
      <c r="C21" s="27" t="s">
        <v>22</v>
      </c>
      <c r="D21" s="25">
        <v>1</v>
      </c>
      <c r="E21" s="18"/>
      <c r="F21" s="19">
        <f t="shared" si="1"/>
        <v>0</v>
      </c>
    </row>
    <row r="22" spans="1:6" ht="15">
      <c r="A22" s="17" t="s">
        <v>11</v>
      </c>
      <c r="B22" s="26" t="s">
        <v>39</v>
      </c>
      <c r="C22" s="27" t="s">
        <v>22</v>
      </c>
      <c r="D22" s="25">
        <v>1</v>
      </c>
      <c r="E22" s="18"/>
      <c r="F22" s="19">
        <f t="shared" si="1"/>
        <v>0</v>
      </c>
    </row>
    <row r="23" spans="1:6" ht="15">
      <c r="A23" s="17" t="s">
        <v>12</v>
      </c>
      <c r="B23" s="26" t="s">
        <v>40</v>
      </c>
      <c r="C23" s="27" t="s">
        <v>22</v>
      </c>
      <c r="D23" s="25">
        <v>1</v>
      </c>
      <c r="E23" s="18"/>
      <c r="F23" s="19">
        <f t="shared" si="1"/>
        <v>0</v>
      </c>
    </row>
    <row r="24" spans="1:6" ht="15">
      <c r="A24" s="17" t="s">
        <v>13</v>
      </c>
      <c r="B24" s="26" t="s">
        <v>41</v>
      </c>
      <c r="C24" s="27" t="s">
        <v>22</v>
      </c>
      <c r="D24" s="25">
        <v>1</v>
      </c>
      <c r="E24" s="18"/>
      <c r="F24" s="19">
        <f t="shared" si="1"/>
        <v>0</v>
      </c>
    </row>
    <row r="25" spans="1:6" ht="15">
      <c r="A25" s="17" t="s">
        <v>14</v>
      </c>
      <c r="B25" s="36" t="s">
        <v>25</v>
      </c>
      <c r="C25" s="28" t="s">
        <v>22</v>
      </c>
      <c r="D25" s="29">
        <v>1</v>
      </c>
      <c r="E25" s="18"/>
      <c r="F25" s="19">
        <f t="shared" si="1"/>
        <v>0</v>
      </c>
    </row>
    <row r="26" spans="1:6" ht="15">
      <c r="A26" s="37"/>
      <c r="B26" s="31"/>
      <c r="C26" s="54" t="s">
        <v>16</v>
      </c>
      <c r="D26" s="54"/>
      <c r="E26" s="54"/>
      <c r="F26" s="15">
        <f>SUM(F17:F25)</f>
        <v>0</v>
      </c>
    </row>
    <row r="27" spans="1:6" ht="15">
      <c r="A27" s="38"/>
      <c r="B27" s="33"/>
      <c r="C27" s="4"/>
      <c r="D27" s="2"/>
      <c r="E27" s="39"/>
      <c r="F27" s="40"/>
    </row>
    <row r="28" spans="1:6" ht="15">
      <c r="A28" s="51" t="s">
        <v>69</v>
      </c>
      <c r="B28" s="52"/>
      <c r="C28" s="52"/>
      <c r="D28" s="52"/>
      <c r="E28" s="52"/>
      <c r="F28" s="53"/>
    </row>
    <row r="29" spans="1:6" ht="25.5">
      <c r="A29" s="5" t="s">
        <v>6</v>
      </c>
      <c r="B29" s="23" t="s">
        <v>34</v>
      </c>
      <c r="C29" s="41" t="s">
        <v>20</v>
      </c>
      <c r="D29" s="42">
        <f>25*1.6</f>
        <v>40</v>
      </c>
      <c r="E29" s="6"/>
      <c r="F29" s="7">
        <f>E29*D29</f>
        <v>0</v>
      </c>
    </row>
    <row r="30" spans="1:6" ht="15">
      <c r="A30" s="5" t="s">
        <v>7</v>
      </c>
      <c r="B30" s="23" t="s">
        <v>35</v>
      </c>
      <c r="C30" s="41" t="s">
        <v>20</v>
      </c>
      <c r="D30" s="42">
        <f>25*1.6</f>
        <v>40</v>
      </c>
      <c r="E30" s="6"/>
      <c r="F30" s="7">
        <f aca="true" t="shared" si="2" ref="F30:F36">E30*D30</f>
        <v>0</v>
      </c>
    </row>
    <row r="31" spans="1:6" ht="15">
      <c r="A31" s="5" t="s">
        <v>8</v>
      </c>
      <c r="B31" s="23" t="s">
        <v>28</v>
      </c>
      <c r="C31" s="41" t="s">
        <v>20</v>
      </c>
      <c r="D31" s="42">
        <f>25*1.6</f>
        <v>40</v>
      </c>
      <c r="E31" s="6"/>
      <c r="F31" s="7">
        <f t="shared" si="2"/>
        <v>0</v>
      </c>
    </row>
    <row r="32" spans="1:6" ht="15">
      <c r="A32" s="5" t="s">
        <v>9</v>
      </c>
      <c r="B32" s="23" t="s">
        <v>29</v>
      </c>
      <c r="C32" s="41" t="s">
        <v>20</v>
      </c>
      <c r="D32" s="42">
        <f aca="true" t="shared" si="3" ref="D32:D33">25*1.6</f>
        <v>40</v>
      </c>
      <c r="E32" s="6"/>
      <c r="F32" s="7">
        <f t="shared" si="2"/>
        <v>0</v>
      </c>
    </row>
    <row r="33" spans="1:6" ht="25.5">
      <c r="A33" s="5" t="s">
        <v>10</v>
      </c>
      <c r="B33" s="23" t="s">
        <v>30</v>
      </c>
      <c r="C33" s="41" t="s">
        <v>20</v>
      </c>
      <c r="D33" s="42">
        <f t="shared" si="3"/>
        <v>40</v>
      </c>
      <c r="E33" s="6"/>
      <c r="F33" s="7">
        <f t="shared" si="2"/>
        <v>0</v>
      </c>
    </row>
    <row r="34" spans="1:6" ht="25.5">
      <c r="A34" s="5" t="s">
        <v>11</v>
      </c>
      <c r="B34" s="43" t="s">
        <v>31</v>
      </c>
      <c r="C34" s="41" t="s">
        <v>20</v>
      </c>
      <c r="D34" s="44">
        <f>25*0.5</f>
        <v>12.5</v>
      </c>
      <c r="E34" s="6"/>
      <c r="F34" s="7">
        <f t="shared" si="2"/>
        <v>0</v>
      </c>
    </row>
    <row r="35" spans="1:6" ht="25.5">
      <c r="A35" s="5" t="s">
        <v>12</v>
      </c>
      <c r="B35" s="23" t="s">
        <v>33</v>
      </c>
      <c r="C35" s="41" t="s">
        <v>20</v>
      </c>
      <c r="D35" s="44">
        <f>25*0.25</f>
        <v>6.25</v>
      </c>
      <c r="E35" s="6"/>
      <c r="F35" s="7">
        <f t="shared" si="2"/>
        <v>0</v>
      </c>
    </row>
    <row r="36" spans="1:6" ht="25.5">
      <c r="A36" s="5" t="s">
        <v>13</v>
      </c>
      <c r="B36" s="43" t="s">
        <v>32</v>
      </c>
      <c r="C36" s="45" t="s">
        <v>22</v>
      </c>
      <c r="D36" s="44">
        <v>1</v>
      </c>
      <c r="E36" s="6"/>
      <c r="F36" s="7">
        <f t="shared" si="2"/>
        <v>0</v>
      </c>
    </row>
    <row r="37" spans="1:6" ht="15">
      <c r="A37" s="37"/>
      <c r="B37" s="31"/>
      <c r="C37" s="54" t="s">
        <v>16</v>
      </c>
      <c r="D37" s="54"/>
      <c r="E37" s="55"/>
      <c r="F37" s="16">
        <f>SUM(F29:F36)</f>
        <v>0</v>
      </c>
    </row>
    <row r="38" spans="1:6" ht="15">
      <c r="A38" s="46"/>
      <c r="B38" s="34"/>
      <c r="C38" s="1"/>
      <c r="D38" s="2"/>
      <c r="E38" s="39"/>
      <c r="F38" s="47"/>
    </row>
    <row r="39" spans="1:6" ht="15">
      <c r="A39" s="51" t="s">
        <v>70</v>
      </c>
      <c r="B39" s="52"/>
      <c r="C39" s="52"/>
      <c r="D39" s="52"/>
      <c r="E39" s="52"/>
      <c r="F39" s="53"/>
    </row>
    <row r="40" spans="1:6" ht="15">
      <c r="A40" s="5" t="s">
        <v>6</v>
      </c>
      <c r="B40" s="23" t="s">
        <v>51</v>
      </c>
      <c r="C40" s="41" t="s">
        <v>20</v>
      </c>
      <c r="D40" s="42">
        <f>2*2</f>
        <v>4</v>
      </c>
      <c r="E40" s="6"/>
      <c r="F40" s="7">
        <f>E40*D40</f>
        <v>0</v>
      </c>
    </row>
    <row r="41" spans="1:6" ht="25.5">
      <c r="A41" s="5" t="s">
        <v>7</v>
      </c>
      <c r="B41" s="23" t="s">
        <v>52</v>
      </c>
      <c r="C41" s="41" t="s">
        <v>45</v>
      </c>
      <c r="D41" s="42">
        <v>2</v>
      </c>
      <c r="E41" s="6"/>
      <c r="F41" s="7">
        <f aca="true" t="shared" si="4" ref="F41:F49">E41*D41</f>
        <v>0</v>
      </c>
    </row>
    <row r="42" spans="1:6" ht="15">
      <c r="A42" s="5" t="s">
        <v>8</v>
      </c>
      <c r="B42" s="23" t="s">
        <v>46</v>
      </c>
      <c r="C42" s="41" t="s">
        <v>45</v>
      </c>
      <c r="D42" s="42">
        <v>6</v>
      </c>
      <c r="E42" s="6"/>
      <c r="F42" s="7">
        <f t="shared" si="4"/>
        <v>0</v>
      </c>
    </row>
    <row r="43" spans="1:6" ht="25.5">
      <c r="A43" s="5" t="s">
        <v>9</v>
      </c>
      <c r="B43" s="23" t="s">
        <v>53</v>
      </c>
      <c r="C43" s="41" t="s">
        <v>45</v>
      </c>
      <c r="D43" s="42">
        <v>6</v>
      </c>
      <c r="E43" s="6"/>
      <c r="F43" s="7">
        <f t="shared" si="4"/>
        <v>0</v>
      </c>
    </row>
    <row r="44" spans="1:6" ht="15">
      <c r="A44" s="5" t="s">
        <v>10</v>
      </c>
      <c r="B44" s="23" t="s">
        <v>47</v>
      </c>
      <c r="C44" s="41" t="s">
        <v>45</v>
      </c>
      <c r="D44" s="42">
        <v>6</v>
      </c>
      <c r="E44" s="6"/>
      <c r="F44" s="7">
        <f t="shared" si="4"/>
        <v>0</v>
      </c>
    </row>
    <row r="45" spans="1:6" ht="15">
      <c r="A45" s="5" t="s">
        <v>11</v>
      </c>
      <c r="B45" s="43" t="s">
        <v>48</v>
      </c>
      <c r="C45" s="41" t="s">
        <v>20</v>
      </c>
      <c r="D45" s="44">
        <v>4</v>
      </c>
      <c r="E45" s="6"/>
      <c r="F45" s="7">
        <f t="shared" si="4"/>
        <v>0</v>
      </c>
    </row>
    <row r="46" spans="1:6" ht="25.5">
      <c r="A46" s="5" t="s">
        <v>12</v>
      </c>
      <c r="B46" s="23" t="s">
        <v>54</v>
      </c>
      <c r="C46" s="41" t="s">
        <v>45</v>
      </c>
      <c r="D46" s="44">
        <v>2</v>
      </c>
      <c r="E46" s="6"/>
      <c r="F46" s="7">
        <f t="shared" si="4"/>
        <v>0</v>
      </c>
    </row>
    <row r="47" spans="1:6" ht="15">
      <c r="A47" s="5" t="s">
        <v>13</v>
      </c>
      <c r="B47" s="23" t="s">
        <v>49</v>
      </c>
      <c r="C47" s="41" t="s">
        <v>50</v>
      </c>
      <c r="D47" s="44">
        <v>2.85</v>
      </c>
      <c r="E47" s="6"/>
      <c r="F47" s="7">
        <f t="shared" si="4"/>
        <v>0</v>
      </c>
    </row>
    <row r="48" spans="1:6" ht="25.5">
      <c r="A48" s="5" t="s">
        <v>14</v>
      </c>
      <c r="B48" s="23" t="s">
        <v>55</v>
      </c>
      <c r="C48" s="41" t="s">
        <v>45</v>
      </c>
      <c r="D48" s="44">
        <v>1</v>
      </c>
      <c r="E48" s="6"/>
      <c r="F48" s="7">
        <f t="shared" si="4"/>
        <v>0</v>
      </c>
    </row>
    <row r="49" spans="1:6" ht="25.5">
      <c r="A49" s="5" t="s">
        <v>15</v>
      </c>
      <c r="B49" s="43" t="s">
        <v>56</v>
      </c>
      <c r="C49" s="45" t="s">
        <v>22</v>
      </c>
      <c r="D49" s="44">
        <v>1</v>
      </c>
      <c r="E49" s="6"/>
      <c r="F49" s="7">
        <f t="shared" si="4"/>
        <v>0</v>
      </c>
    </row>
    <row r="50" spans="1:6" ht="15">
      <c r="A50" s="37"/>
      <c r="B50" s="31"/>
      <c r="C50" s="54" t="s">
        <v>16</v>
      </c>
      <c r="D50" s="54"/>
      <c r="E50" s="55"/>
      <c r="F50" s="14">
        <f>SUM(F40:F49)</f>
        <v>0</v>
      </c>
    </row>
    <row r="51" spans="1:6" ht="15">
      <c r="A51" s="38"/>
      <c r="B51" s="33"/>
      <c r="C51" s="4"/>
      <c r="D51" s="2"/>
      <c r="E51" s="39"/>
      <c r="F51" s="47"/>
    </row>
    <row r="52" spans="1:6" ht="15.75" thickBot="1">
      <c r="A52" s="51" t="s">
        <v>71</v>
      </c>
      <c r="B52" s="52"/>
      <c r="C52" s="52"/>
      <c r="D52" s="52"/>
      <c r="E52" s="52"/>
      <c r="F52" s="53"/>
    </row>
    <row r="53" spans="1:6" ht="15">
      <c r="A53" s="5" t="s">
        <v>6</v>
      </c>
      <c r="B53" s="48" t="s">
        <v>64</v>
      </c>
      <c r="C53" s="69" t="s">
        <v>20</v>
      </c>
      <c r="D53" s="70">
        <v>145</v>
      </c>
      <c r="E53" s="6"/>
      <c r="F53" s="7">
        <f>E53*D53</f>
        <v>0</v>
      </c>
    </row>
    <row r="54" spans="1:6" ht="15">
      <c r="A54" s="5" t="s">
        <v>7</v>
      </c>
      <c r="B54" s="23" t="s">
        <v>57</v>
      </c>
      <c r="C54" s="41" t="s">
        <v>20</v>
      </c>
      <c r="D54" s="42">
        <v>145</v>
      </c>
      <c r="E54" s="6"/>
      <c r="F54" s="7">
        <f>E54*D54</f>
        <v>0</v>
      </c>
    </row>
    <row r="55" spans="1:6" ht="26.25" thickBot="1">
      <c r="A55" s="5" t="s">
        <v>8</v>
      </c>
      <c r="B55" s="49" t="s">
        <v>65</v>
      </c>
      <c r="C55" s="71" t="s">
        <v>22</v>
      </c>
      <c r="D55" s="72">
        <v>1</v>
      </c>
      <c r="E55" s="6"/>
      <c r="F55" s="7">
        <f>E55*D55</f>
        <v>0</v>
      </c>
    </row>
    <row r="56" spans="1:6" ht="15">
      <c r="A56" s="37"/>
      <c r="B56" s="31"/>
      <c r="C56" s="54" t="s">
        <v>16</v>
      </c>
      <c r="D56" s="54"/>
      <c r="E56" s="55"/>
      <c r="F56" s="14">
        <f>SUM(F53:F55)</f>
        <v>0</v>
      </c>
    </row>
    <row r="57" spans="1:6" ht="15">
      <c r="A57" s="38"/>
      <c r="B57" s="33"/>
      <c r="C57" s="4"/>
      <c r="D57" s="2"/>
      <c r="E57" s="39"/>
      <c r="F57" s="47"/>
    </row>
    <row r="58" spans="1:6" ht="15.75" thickBot="1">
      <c r="A58" s="51" t="s">
        <v>58</v>
      </c>
      <c r="B58" s="52"/>
      <c r="C58" s="52"/>
      <c r="D58" s="52"/>
      <c r="E58" s="52"/>
      <c r="F58" s="53"/>
    </row>
    <row r="59" spans="1:6" ht="15">
      <c r="A59" s="5" t="s">
        <v>6</v>
      </c>
      <c r="B59" s="48" t="s">
        <v>66</v>
      </c>
      <c r="C59" s="69" t="s">
        <v>20</v>
      </c>
      <c r="D59" s="70">
        <v>125</v>
      </c>
      <c r="E59" s="6"/>
      <c r="F59" s="7">
        <f>E59*D59</f>
        <v>0</v>
      </c>
    </row>
    <row r="60" spans="1:6" ht="25.5">
      <c r="A60" s="5" t="s">
        <v>7</v>
      </c>
      <c r="B60" s="23" t="s">
        <v>59</v>
      </c>
      <c r="C60" s="41" t="s">
        <v>20</v>
      </c>
      <c r="D60" s="42">
        <v>125</v>
      </c>
      <c r="E60" s="6"/>
      <c r="F60" s="7">
        <f aca="true" t="shared" si="5" ref="F60:F66">E60*D60</f>
        <v>0</v>
      </c>
    </row>
    <row r="61" spans="1:6" ht="15">
      <c r="A61" s="5" t="s">
        <v>8</v>
      </c>
      <c r="B61" s="23" t="s">
        <v>60</v>
      </c>
      <c r="C61" s="41" t="s">
        <v>20</v>
      </c>
      <c r="D61" s="42">
        <v>125</v>
      </c>
      <c r="E61" s="6"/>
      <c r="F61" s="7">
        <f t="shared" si="5"/>
        <v>0</v>
      </c>
    </row>
    <row r="62" spans="1:6" ht="15">
      <c r="A62" s="5" t="s">
        <v>9</v>
      </c>
      <c r="B62" s="23" t="s">
        <v>61</v>
      </c>
      <c r="C62" s="41" t="s">
        <v>20</v>
      </c>
      <c r="D62" s="42">
        <v>125</v>
      </c>
      <c r="E62" s="6"/>
      <c r="F62" s="7">
        <f t="shared" si="5"/>
        <v>0</v>
      </c>
    </row>
    <row r="63" spans="1:6" ht="15">
      <c r="A63" s="5" t="s">
        <v>10</v>
      </c>
      <c r="B63" s="23" t="s">
        <v>62</v>
      </c>
      <c r="C63" s="41" t="s">
        <v>45</v>
      </c>
      <c r="D63" s="42">
        <v>110</v>
      </c>
      <c r="E63" s="6"/>
      <c r="F63" s="7">
        <f t="shared" si="5"/>
        <v>0</v>
      </c>
    </row>
    <row r="64" spans="1:6" ht="15">
      <c r="A64" s="5" t="s">
        <v>11</v>
      </c>
      <c r="B64" s="43" t="s">
        <v>67</v>
      </c>
      <c r="C64" s="41" t="s">
        <v>45</v>
      </c>
      <c r="D64" s="44">
        <v>45</v>
      </c>
      <c r="E64" s="6"/>
      <c r="F64" s="7">
        <f t="shared" si="5"/>
        <v>0</v>
      </c>
    </row>
    <row r="65" spans="1:6" ht="15">
      <c r="A65" s="5" t="s">
        <v>12</v>
      </c>
      <c r="B65" s="23" t="s">
        <v>63</v>
      </c>
      <c r="C65" s="41" t="s">
        <v>22</v>
      </c>
      <c r="D65" s="44">
        <v>1</v>
      </c>
      <c r="E65" s="6"/>
      <c r="F65" s="7">
        <f t="shared" si="5"/>
        <v>0</v>
      </c>
    </row>
    <row r="66" spans="1:6" ht="26.25" thickBot="1">
      <c r="A66" s="5" t="s">
        <v>13</v>
      </c>
      <c r="B66" s="49" t="s">
        <v>56</v>
      </c>
      <c r="C66" s="71" t="s">
        <v>22</v>
      </c>
      <c r="D66" s="72">
        <v>1</v>
      </c>
      <c r="E66" s="6"/>
      <c r="F66" s="7">
        <f t="shared" si="5"/>
        <v>0</v>
      </c>
    </row>
    <row r="67" spans="1:6" ht="15">
      <c r="A67" s="37"/>
      <c r="B67" s="31"/>
      <c r="C67" s="54" t="s">
        <v>16</v>
      </c>
      <c r="D67" s="54"/>
      <c r="E67" s="55"/>
      <c r="F67" s="14">
        <f>SUM(F59:F66)</f>
        <v>0</v>
      </c>
    </row>
    <row r="68" spans="1:6" ht="30" customHeight="1">
      <c r="A68" s="73"/>
      <c r="B68" s="74"/>
      <c r="C68" s="73"/>
      <c r="D68" s="73"/>
      <c r="E68" s="3"/>
      <c r="F68" s="8"/>
    </row>
    <row r="69" spans="1:6" ht="30" customHeight="1">
      <c r="A69" s="73"/>
      <c r="B69" s="74"/>
      <c r="C69" s="66" t="s">
        <v>16</v>
      </c>
      <c r="D69" s="66"/>
      <c r="E69" s="66"/>
      <c r="F69" s="13">
        <f>SUM(F14,F26,F37,F50,F56,F67)</f>
        <v>0</v>
      </c>
    </row>
    <row r="70" spans="1:10" ht="30" customHeight="1">
      <c r="A70" s="73"/>
      <c r="B70" s="74"/>
      <c r="C70" s="66" t="s">
        <v>18</v>
      </c>
      <c r="D70" s="66"/>
      <c r="E70" s="66"/>
      <c r="F70" s="13">
        <f>F69*0.21</f>
        <v>0</v>
      </c>
      <c r="J70" s="8"/>
    </row>
    <row r="71" spans="1:10" ht="30" customHeight="1">
      <c r="A71" s="73"/>
      <c r="B71" s="74"/>
      <c r="C71" s="66" t="s">
        <v>17</v>
      </c>
      <c r="D71" s="66"/>
      <c r="E71" s="66"/>
      <c r="F71" s="13">
        <f>SUM(F69:F70)</f>
        <v>0</v>
      </c>
      <c r="J71" s="8"/>
    </row>
    <row r="72" spans="1:6" ht="15">
      <c r="A72" s="75"/>
      <c r="B72" s="76"/>
      <c r="C72" s="75"/>
      <c r="D72" s="75"/>
      <c r="E72" s="75"/>
      <c r="F72" s="75"/>
    </row>
    <row r="73" spans="1:6" ht="55.5" customHeight="1">
      <c r="A73" s="65" t="s">
        <v>19</v>
      </c>
      <c r="B73" s="65"/>
      <c r="C73" s="65"/>
      <c r="D73" s="65"/>
      <c r="E73" s="65"/>
      <c r="F73" s="65"/>
    </row>
    <row r="74" spans="1:6" ht="15">
      <c r="A74" s="75"/>
      <c r="B74" s="76"/>
      <c r="C74" s="75"/>
      <c r="D74" s="75"/>
      <c r="E74" s="75"/>
      <c r="F74" s="75"/>
    </row>
    <row r="75" spans="1:6" ht="15">
      <c r="A75" s="75"/>
      <c r="B75" s="76"/>
      <c r="C75" s="75"/>
      <c r="D75" s="75"/>
      <c r="E75" s="75"/>
      <c r="F75" s="75"/>
    </row>
    <row r="76" spans="1:6" ht="15">
      <c r="A76" s="75"/>
      <c r="B76" s="76"/>
      <c r="C76" s="75"/>
      <c r="D76" s="75"/>
      <c r="E76" s="75"/>
      <c r="F76" s="75"/>
    </row>
    <row r="77" spans="1:6" ht="15">
      <c r="A77" s="75"/>
      <c r="B77" s="76"/>
      <c r="C77" s="75"/>
      <c r="D77" s="75"/>
      <c r="E77" s="75"/>
      <c r="F77" s="75"/>
    </row>
    <row r="78" spans="1:6" ht="15">
      <c r="A78" s="75"/>
      <c r="B78" s="76"/>
      <c r="C78" s="75"/>
      <c r="D78" s="75"/>
      <c r="E78" s="75"/>
      <c r="F78" s="75"/>
    </row>
  </sheetData>
  <mergeCells count="17">
    <mergeCell ref="A73:F73"/>
    <mergeCell ref="C71:E71"/>
    <mergeCell ref="C67:E67"/>
    <mergeCell ref="C69:E69"/>
    <mergeCell ref="C70:E70"/>
    <mergeCell ref="A4:F4"/>
    <mergeCell ref="A16:F16"/>
    <mergeCell ref="C14:E14"/>
    <mergeCell ref="C26:E26"/>
    <mergeCell ref="B1:E1"/>
    <mergeCell ref="A58:F58"/>
    <mergeCell ref="A28:F28"/>
    <mergeCell ref="C50:E50"/>
    <mergeCell ref="A52:F52"/>
    <mergeCell ref="C56:E56"/>
    <mergeCell ref="A39:F39"/>
    <mergeCell ref="C37:E37"/>
  </mergeCells>
  <printOptions/>
  <pageMargins left="0.7086614173228347" right="0.7086614173228347" top="1.5748031496062993" bottom="0.7874015748031497" header="0.31496062992125984" footer="0.31496062992125984"/>
  <pageSetup horizontalDpi="600" verticalDpi="600" orientation="portrait" paperSize="9" r:id="rId2"/>
  <headerFooter>
    <oddHeader>&amp;L&amp;G&amp;C&amp;"-,Tučné"VZ42/2020
Drobné stavební práce III 
pro Nemocnici Nymburk s.r.o.&amp;R&amp;"-,Tučné"Nemocnice Nymburk s.r.o.&amp;"-,Obyčejné"
Boleslavská třída 425/9
288 02 Nymburk
IČO: 28762886, DIČ: CZ28762886
www.nemnbk.cz</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Jiroušek</dc:creator>
  <cp:keywords/>
  <dc:description/>
  <cp:lastModifiedBy>Ing. Barbora Šimůnková</cp:lastModifiedBy>
  <cp:lastPrinted>2020-09-21T13:09:10Z</cp:lastPrinted>
  <dcterms:created xsi:type="dcterms:W3CDTF">2020-07-30T08:38:03Z</dcterms:created>
  <dcterms:modified xsi:type="dcterms:W3CDTF">2020-11-20T09:56:50Z</dcterms:modified>
  <cp:category/>
  <cp:version/>
  <cp:contentType/>
  <cp:contentStatus/>
</cp:coreProperties>
</file>