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028"/>
  <workbookPr defaultThemeVersion="124226"/>
  <bookViews>
    <workbookView xWindow="65416" yWindow="65416" windowWidth="29040" windowHeight="15840" activeTab="0"/>
  </bookViews>
  <sheets>
    <sheet name="Pavilon E fasada" sheetId="1" r:id="rId1"/>
  </sheets>
  <definedNames/>
  <calcPr calcId="181029"/>
  <extLst/>
</workbook>
</file>

<file path=xl/sharedStrings.xml><?xml version="1.0" encoding="utf-8"?>
<sst xmlns="http://schemas.openxmlformats.org/spreadsheetml/2006/main" count="143" uniqueCount="107">
  <si>
    <r>
      <t>m</t>
    </r>
    <r>
      <rPr>
        <vertAlign val="superscript"/>
        <sz val="10"/>
        <rFont val="Arial"/>
        <family val="2"/>
      </rPr>
      <t>2</t>
    </r>
  </si>
  <si>
    <t>tel:</t>
  </si>
  <si>
    <t>ks</t>
  </si>
  <si>
    <t>dne:</t>
  </si>
  <si>
    <t>m2</t>
  </si>
  <si>
    <t>D+M demontáž lešení</t>
  </si>
  <si>
    <t>Balkonové dveře</t>
  </si>
  <si>
    <t>bm</t>
  </si>
  <si>
    <t xml:space="preserve">D+M okapu </t>
  </si>
  <si>
    <t xml:space="preserve">Rozpis materiálu a prací </t>
  </si>
  <si>
    <t xml:space="preserve">Fasáda </t>
  </si>
  <si>
    <t xml:space="preserve">D+M oprava stávající fasády </t>
  </si>
  <si>
    <t>D+M penetrace pod finální fasádní omítku</t>
  </si>
  <si>
    <t>Demontáž stávajících balkonových dveří 3,25 x 1,4 m</t>
  </si>
  <si>
    <t xml:space="preserve">D+M okapové lišty systémové </t>
  </si>
  <si>
    <t>Cena celkem v Kč bez DPH</t>
  </si>
  <si>
    <t>MJ</t>
  </si>
  <si>
    <t>Cena za  MJ v Kč bez DPH</t>
  </si>
  <si>
    <t>Celková nabídková cena v Kč bez DPH</t>
  </si>
  <si>
    <t>Výše 21 % DPH v Kč</t>
  </si>
  <si>
    <t>Celková nabídková cena s DPH v Kč</t>
  </si>
  <si>
    <t>Pol. č.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</si>
  <si>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</si>
  <si>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</si>
  <si>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</si>
  <si>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</si>
  <si>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</si>
  <si>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</si>
  <si>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</si>
  <si>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</si>
  <si>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</si>
  <si>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</si>
  <si>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</si>
  <si>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</si>
  <si>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</si>
  <si>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</si>
  <si>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</si>
  <si>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18.</t>
  </si>
  <si>
    <t>17.</t>
  </si>
  <si>
    <t>19.</t>
  </si>
  <si>
    <t>20.</t>
  </si>
  <si>
    <t>21.</t>
  </si>
  <si>
    <t>22.</t>
  </si>
  <si>
    <t>23.</t>
  </si>
  <si>
    <t>24.</t>
  </si>
  <si>
    <t>25.</t>
  </si>
  <si>
    <t>D+M pronájem lešení 30 dní</t>
  </si>
  <si>
    <t>Zadavatel: 
Nemocnice Nymburk s.r.o.
Sídlo:   Boleslavská třída 425/9, 288 02 Nymburk
IČ / DIČ:   28762886 / CZ28762886</t>
  </si>
  <si>
    <t>Počet MJ</t>
  </si>
  <si>
    <t>e-mail:</t>
  </si>
  <si>
    <t xml:space="preserve">D+M montáž lešení </t>
  </si>
  <si>
    <t>VÝKAZ VÝMĚR</t>
  </si>
  <si>
    <t>Lodžie - Balkony</t>
  </si>
  <si>
    <t>příloha č. 3 ZD; příloha č. 1 SoD
DNS03-VZ05 Oprava fasády a balkonů budovy „E“ v objektu Nemocnice Nymburk s.r.o.</t>
  </si>
  <si>
    <t>26.</t>
  </si>
  <si>
    <t>27.</t>
  </si>
  <si>
    <t>D+M finální fasádní nátěr</t>
  </si>
  <si>
    <t>D+M odstranění nesoudržných vrstev omítky do 50 %</t>
  </si>
  <si>
    <t>D+M penetrace pod štukovou omítku</t>
  </si>
  <si>
    <t>D+M štuková omítka a její zbroušení</t>
  </si>
  <si>
    <t xml:space="preserve">D+M ukončovací lišta </t>
  </si>
  <si>
    <t>kpl.</t>
  </si>
  <si>
    <t>Kontrola konstrukce, oprava, výměna nefunkčních prvků</t>
  </si>
  <si>
    <t>Odstranění původního nátěru</t>
  </si>
  <si>
    <t>Kompletní vrchní nátěr včetně podkladu</t>
  </si>
  <si>
    <t xml:space="preserve">                                                              Kovové konstrukce</t>
  </si>
  <si>
    <t xml:space="preserve">Vybourání stávající dlažby a podloží před vchodem do budovy „E“  </t>
  </si>
  <si>
    <t>D+M vyrovnání stávajícího podkladu před vchodem</t>
  </si>
  <si>
    <t>D+M vyrovnání stávajícího podkladu lodžie</t>
  </si>
  <si>
    <t>D+M nátěr penetrace pod hydroizolaci před vchodem</t>
  </si>
  <si>
    <t>D+M nátěr penetrace pod hydroizolaci lodžie</t>
  </si>
  <si>
    <t>D+M hydroizolační nátěr před vchodem</t>
  </si>
  <si>
    <t>D+M hydroizolační nátěr lodžie</t>
  </si>
  <si>
    <t>D+M PVC fólie opřed vchodem</t>
  </si>
  <si>
    <t>D+M PVC fólie lodžie</t>
  </si>
  <si>
    <t>D+M krycí betonová vrstva před vchodem</t>
  </si>
  <si>
    <t>D+M vrchní stěrka před vchodem</t>
  </si>
  <si>
    <t>D+M vrchní stěrka lodžie</t>
  </si>
  <si>
    <t>D+M krycí betonová vrstva lodžie</t>
  </si>
  <si>
    <t>D+M odstranění nesoudržných vrstev omítky - boční stěna lodžie</t>
  </si>
  <si>
    <t xml:space="preserve">D+M čištění tlakovou vodou </t>
  </si>
  <si>
    <t>D+M očištení a impregnace kamenného obkladu/soklu</t>
  </si>
  <si>
    <t>D+M oprava stávajícího kamenného obkladu/soklu</t>
  </si>
  <si>
    <t>D+M nových balkonových dveří 3,25 x 1,4 m, trojsklo, nutno průjezd invalidního vozíku, čistý průjezd 90 cm, s přejezdovým prahem.</t>
  </si>
  <si>
    <t>D+M venkovní dlažby na terče před vchodem+lodžie</t>
  </si>
  <si>
    <t>D+M oprava trhliny na boční stěně lodžie</t>
  </si>
  <si>
    <t>D+M nová omítka (perlinka+lepidlo+penetrace+finální fasádní omítka) boční stěna lodžie</t>
  </si>
  <si>
    <t>D+M Oprava venkovního schodiště po stranách lodžie (sjednocení výšky nášlapu, vyrovnání podkladu, hydroizolace, vrchní stěrka, venkovní dlažba)</t>
  </si>
  <si>
    <t>D+M zednické zapravení v okolí balkonových dveří, včetne výmalby dotčených stěn z vnitřní strany.</t>
  </si>
  <si>
    <t>9.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</si>
  <si>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</si>
  <si>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</si>
  <si>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</si>
  <si>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</si>
  <si>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</si>
  <si>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</si>
  <si>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</si>
  <si>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</si>
  <si>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</si>
  <si>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</si>
  <si>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</si>
  <si>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</si>
  <si>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</si>
  <si>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</si>
  <si>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D+M okapového svodu</t>
  </si>
  <si>
    <t>Vybourání stávající dlažby a stávajícího podloží - lodžie přízemí+1NP</t>
  </si>
  <si>
    <t xml:space="preserve">Vypracoval: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</si>
</sst>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color rgb="FF0070C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rgb="FFFFFF0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164" fontId="0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right"/>
    </xf>
    <xf numFmtId="0" fontId="0" fillId="0" borderId="0" xfId="0" applyBorder="1"/>
    <xf numFmtId="0" fontId="0" fillId="2" borderId="3" xfId="0" applyFont="1" applyFill="1" applyBorder="1"/>
    <xf numFmtId="2" fontId="0" fillId="2" borderId="3" xfId="0" applyNumberFormat="1" applyFont="1" applyFill="1" applyBorder="1" applyAlignment="1">
      <alignment horizontal="right"/>
    </xf>
    <xf numFmtId="165" fontId="0" fillId="0" borderId="0" xfId="0" applyNumberFormat="1" applyBorder="1"/>
    <xf numFmtId="165" fontId="0" fillId="0" borderId="0" xfId="0" applyNumberFormat="1" applyAlignment="1">
      <alignment horizontal="center"/>
    </xf>
    <xf numFmtId="0" fontId="0" fillId="0" borderId="0" xfId="0" applyFill="1" applyBorder="1"/>
    <xf numFmtId="4" fontId="0" fillId="2" borderId="4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wrapText="1"/>
    </xf>
    <xf numFmtId="0" fontId="0" fillId="0" borderId="0" xfId="0" applyFont="1" applyBorder="1"/>
    <xf numFmtId="4" fontId="0" fillId="3" borderId="4" xfId="0" applyNumberFormat="1" applyFont="1" applyFill="1" applyBorder="1" applyAlignment="1">
      <alignment horizontal="right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4" fontId="0" fillId="2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0" xfId="20" applyBorder="1" applyAlignment="1" applyProtection="1">
      <alignment/>
      <protection/>
    </xf>
    <xf numFmtId="0" fontId="7" fillId="0" borderId="0" xfId="20" applyFont="1" applyBorder="1" applyAlignment="1" applyProtection="1">
      <alignment/>
      <protection/>
    </xf>
    <xf numFmtId="0" fontId="3" fillId="2" borderId="0" xfId="20" applyFont="1" applyFill="1" applyBorder="1" applyAlignment="1" applyProtection="1">
      <alignment/>
      <protection/>
    </xf>
    <xf numFmtId="0" fontId="10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4" fontId="0" fillId="4" borderId="2" xfId="0" applyNumberFormat="1" applyFont="1" applyFill="1" applyBorder="1" applyAlignment="1" applyProtection="1">
      <alignment horizontal="right"/>
      <protection locked="0"/>
    </xf>
    <xf numFmtId="0" fontId="2" fillId="5" borderId="0" xfId="0" applyFont="1" applyFill="1" applyBorder="1" applyAlignment="1" applyProtection="1">
      <alignment horizontal="center"/>
      <protection/>
    </xf>
    <xf numFmtId="0" fontId="2" fillId="5" borderId="10" xfId="0" applyFont="1" applyFill="1" applyBorder="1" applyAlignment="1" applyProtection="1">
      <alignment horizontal="center"/>
      <protection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20" applyAlignment="1" applyProtection="1">
      <alignment horizontal="left"/>
      <protection locked="0"/>
    </xf>
    <xf numFmtId="0" fontId="0" fillId="0" borderId="0" xfId="20" applyFont="1" applyAlignment="1" applyProtection="1">
      <alignment/>
      <protection locked="0"/>
    </xf>
    <xf numFmtId="0" fontId="0" fillId="0" borderId="0" xfId="0" applyProtection="1">
      <protection locked="0"/>
    </xf>
    <xf numFmtId="2" fontId="0" fillId="2" borderId="1" xfId="0" applyNumberFormat="1" applyFill="1" applyBorder="1" applyAlignment="1">
      <alignment horizontal="right"/>
    </xf>
    <xf numFmtId="0" fontId="10" fillId="0" borderId="1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4" fontId="0" fillId="2" borderId="12" xfId="0" applyNumberFormat="1" applyFont="1" applyFill="1" applyBorder="1" applyAlignment="1">
      <alignment horizontal="right"/>
    </xf>
    <xf numFmtId="0" fontId="10" fillId="6" borderId="13" xfId="0" applyFont="1" applyFill="1" applyBorder="1" applyAlignment="1">
      <alignment horizontal="left"/>
    </xf>
    <xf numFmtId="0" fontId="0" fillId="6" borderId="14" xfId="0" applyFill="1" applyBorder="1"/>
    <xf numFmtId="0" fontId="11" fillId="6" borderId="14" xfId="0" applyFont="1" applyFill="1" applyBorder="1"/>
    <xf numFmtId="4" fontId="0" fillId="6" borderId="15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2" fontId="0" fillId="2" borderId="2" xfId="0" applyNumberFormat="1" applyFill="1" applyBorder="1" applyAlignment="1">
      <alignment horizontal="right"/>
    </xf>
    <xf numFmtId="0" fontId="3" fillId="6" borderId="14" xfId="0" applyFont="1" applyFill="1" applyBorder="1"/>
    <xf numFmtId="4" fontId="0" fillId="4" borderId="1" xfId="0" applyNumberFormat="1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5" borderId="19" xfId="0" applyFont="1" applyFill="1" applyBorder="1" applyAlignment="1" applyProtection="1">
      <alignment horizontal="left"/>
      <protection/>
    </xf>
    <xf numFmtId="0" fontId="1" fillId="5" borderId="20" xfId="0" applyFont="1" applyFill="1" applyBorder="1" applyAlignment="1" applyProtection="1">
      <alignment horizontal="left"/>
      <protection/>
    </xf>
    <xf numFmtId="0" fontId="1" fillId="5" borderId="6" xfId="0" applyFont="1" applyFill="1" applyBorder="1" applyProtection="1">
      <protection/>
    </xf>
    <xf numFmtId="0" fontId="1" fillId="5" borderId="15" xfId="0" applyFont="1" applyFill="1" applyBorder="1" applyProtection="1">
      <protection/>
    </xf>
    <xf numFmtId="4" fontId="1" fillId="5" borderId="14" xfId="0" applyNumberFormat="1" applyFont="1" applyFill="1" applyBorder="1" applyAlignment="1" applyProtection="1">
      <alignment horizontal="right"/>
      <protection/>
    </xf>
    <xf numFmtId="4" fontId="1" fillId="5" borderId="7" xfId="0" applyNumberFormat="1" applyFont="1" applyFill="1" applyBorder="1" applyAlignment="1" applyProtection="1">
      <alignment horizontal="right"/>
      <protection/>
    </xf>
    <xf numFmtId="4" fontId="1" fillId="5" borderId="10" xfId="0" applyNumberFormat="1" applyFont="1" applyFill="1" applyBorder="1" applyAlignment="1" applyProtection="1">
      <alignment horizontal="right"/>
      <protection/>
    </xf>
    <xf numFmtId="4" fontId="1" fillId="5" borderId="21" xfId="0" applyNumberFormat="1" applyFont="1" applyFill="1" applyBorder="1" applyAlignment="1" applyProtection="1">
      <alignment horizontal="right"/>
      <protection/>
    </xf>
    <xf numFmtId="0" fontId="9" fillId="7" borderId="22" xfId="0" applyFont="1" applyFill="1" applyBorder="1" applyAlignment="1">
      <alignment horizontal="center" wrapText="1"/>
    </xf>
    <xf numFmtId="0" fontId="9" fillId="7" borderId="8" xfId="0" applyFont="1" applyFill="1" applyBorder="1" applyAlignment="1">
      <alignment horizontal="center" wrapText="1"/>
    </xf>
    <xf numFmtId="0" fontId="3" fillId="7" borderId="23" xfId="0" applyFont="1" applyFill="1" applyBorder="1" applyAlignment="1">
      <alignment horizontal="left" vertical="center"/>
    </xf>
    <xf numFmtId="0" fontId="3" fillId="7" borderId="24" xfId="0" applyFont="1" applyFill="1" applyBorder="1" applyAlignment="1">
      <alignment horizontal="left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14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 horizontal="left"/>
      <protection locked="0"/>
    </xf>
    <xf numFmtId="0" fontId="13" fillId="0" borderId="0" xfId="20" applyFont="1" applyAlignment="1" applyProtection="1">
      <alignment horizontal="left"/>
      <protection locked="0"/>
    </xf>
    <xf numFmtId="0" fontId="10" fillId="2" borderId="3" xfId="0" applyFont="1" applyFill="1" applyBorder="1" applyAlignment="1">
      <alignment horizontal="left"/>
    </xf>
    <xf numFmtId="2" fontId="0" fillId="2" borderId="3" xfId="0" applyNumberFormat="1" applyFill="1" applyBorder="1" applyAlignment="1">
      <alignment horizontal="right"/>
    </xf>
    <xf numFmtId="4" fontId="0" fillId="4" borderId="3" xfId="0" applyNumberFormat="1" applyFont="1" applyFill="1" applyBorder="1" applyAlignment="1" applyProtection="1">
      <alignment horizontal="right"/>
      <protection locked="0"/>
    </xf>
    <xf numFmtId="0" fontId="1" fillId="5" borderId="27" xfId="0" applyFont="1" applyFill="1" applyBorder="1" applyAlignment="1" applyProtection="1">
      <alignment horizontal="left"/>
      <protection/>
    </xf>
    <xf numFmtId="0" fontId="1" fillId="5" borderId="28" xfId="0" applyFont="1" applyFill="1" applyBorder="1" applyAlignment="1" applyProtection="1">
      <alignment horizontal="left"/>
      <protection/>
    </xf>
    <xf numFmtId="0" fontId="2" fillId="5" borderId="29" xfId="0" applyFont="1" applyFill="1" applyBorder="1" applyAlignment="1" applyProtection="1">
      <alignment horizontal="center"/>
      <protection/>
    </xf>
    <xf numFmtId="4" fontId="1" fillId="5" borderId="29" xfId="0" applyNumberFormat="1" applyFont="1" applyFill="1" applyBorder="1" applyAlignment="1" applyProtection="1">
      <alignment horizontal="right"/>
      <protection/>
    </xf>
    <xf numFmtId="4" fontId="1" fillId="5" borderId="30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Čárk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3"/>
  <sheetViews>
    <sheetView showGridLines="0" tabSelected="1" workbookViewId="0" topLeftCell="A1">
      <selection activeCell="B63" sqref="B63"/>
    </sheetView>
  </sheetViews>
  <sheetFormatPr defaultColWidth="9.140625" defaultRowHeight="12.75"/>
  <cols>
    <col min="1" max="1" width="3.7109375" style="1" customWidth="1"/>
    <col min="2" max="2" width="69.57421875" style="0" customWidth="1"/>
    <col min="3" max="3" width="10.421875" style="3" customWidth="1"/>
    <col min="4" max="4" width="13.57421875" style="3" customWidth="1"/>
    <col min="5" max="5" width="13.421875" style="3" customWidth="1"/>
    <col min="6" max="6" width="13.8515625" style="3" customWidth="1"/>
    <col min="7" max="7" width="9.57421875" style="0" bestFit="1" customWidth="1"/>
    <col min="8" max="8" width="13.140625" style="0" bestFit="1" customWidth="1"/>
    <col min="9" max="10" width="9.57421875" style="0" bestFit="1" customWidth="1"/>
  </cols>
  <sheetData>
    <row r="1" spans="1:6" ht="55.5" customHeight="1">
      <c r="A1" s="23"/>
      <c r="B1" s="27" t="s">
        <v>47</v>
      </c>
      <c r="D1" s="56" t="s">
        <v>53</v>
      </c>
      <c r="E1" s="56"/>
      <c r="F1" s="56"/>
    </row>
    <row r="2" spans="1:2" ht="12.75">
      <c r="A2" s="24"/>
      <c r="B2" s="15"/>
    </row>
    <row r="3" spans="1:2" ht="12.75">
      <c r="A3" s="22"/>
      <c r="B3" s="2"/>
    </row>
    <row r="4" spans="1:6" ht="30.6" customHeight="1" thickBot="1">
      <c r="A4" s="57" t="s">
        <v>51</v>
      </c>
      <c r="B4" s="57"/>
      <c r="C4" s="57"/>
      <c r="D4" s="57"/>
      <c r="E4" s="57"/>
      <c r="F4" s="57"/>
    </row>
    <row r="5" spans="1:6" ht="15" customHeight="1">
      <c r="A5" s="66" t="s">
        <v>21</v>
      </c>
      <c r="B5" s="68" t="s">
        <v>9</v>
      </c>
      <c r="C5" s="70" t="s">
        <v>16</v>
      </c>
      <c r="D5" s="70" t="s">
        <v>48</v>
      </c>
      <c r="E5" s="54" t="s">
        <v>17</v>
      </c>
      <c r="F5" s="72" t="s">
        <v>15</v>
      </c>
    </row>
    <row r="6" spans="1:10" ht="15" customHeight="1">
      <c r="A6" s="67"/>
      <c r="B6" s="69"/>
      <c r="C6" s="71"/>
      <c r="D6" s="71"/>
      <c r="E6" s="55"/>
      <c r="F6" s="73"/>
      <c r="H6" s="7"/>
      <c r="I6" s="7"/>
      <c r="J6" s="7"/>
    </row>
    <row r="7" spans="1:10" ht="15">
      <c r="A7" s="20"/>
      <c r="B7" s="53" t="s">
        <v>10</v>
      </c>
      <c r="C7" s="53"/>
      <c r="D7" s="53"/>
      <c r="E7" s="53"/>
      <c r="F7" s="21"/>
      <c r="H7" s="7"/>
      <c r="I7" s="7"/>
      <c r="J7" s="7"/>
    </row>
    <row r="8" spans="1:10" ht="20.1" customHeight="1">
      <c r="A8" s="25" t="s">
        <v>22</v>
      </c>
      <c r="B8" s="17" t="s">
        <v>80</v>
      </c>
      <c r="C8" s="18" t="s">
        <v>0</v>
      </c>
      <c r="D8" s="6">
        <f>(1+4.5+4.5+0.8)*41.7-(0.8*32)-16*(3.25*1.4)+(38*1.5)+38*2.5</f>
        <v>503.96000000000004</v>
      </c>
      <c r="E8" s="28"/>
      <c r="F8" s="19">
        <f>D8*E8</f>
        <v>0</v>
      </c>
      <c r="H8" s="7"/>
      <c r="I8" s="7"/>
      <c r="J8" s="7"/>
    </row>
    <row r="9" spans="1:10" ht="20.1" customHeight="1">
      <c r="A9" s="26" t="s">
        <v>23</v>
      </c>
      <c r="B9" s="4" t="s">
        <v>57</v>
      </c>
      <c r="C9" s="5" t="s">
        <v>0</v>
      </c>
      <c r="D9" s="6">
        <f>(1+4.5+4.5+0.8)*41.7-(0.8*32)-16*(3.25*1.4)+(38*1.5)+38*2.5</f>
        <v>503.96000000000004</v>
      </c>
      <c r="E9" s="28"/>
      <c r="F9" s="13">
        <f aca="true" t="shared" si="0" ref="F9:F47">D9*E9</f>
        <v>0</v>
      </c>
      <c r="H9" s="7"/>
      <c r="I9" s="7"/>
      <c r="J9" s="7"/>
    </row>
    <row r="10" spans="1:10" ht="20.1" customHeight="1">
      <c r="A10" s="26" t="s">
        <v>24</v>
      </c>
      <c r="B10" s="4" t="s">
        <v>11</v>
      </c>
      <c r="C10" s="5" t="s">
        <v>0</v>
      </c>
      <c r="D10" s="6">
        <f aca="true" t="shared" si="1" ref="D10:D14">(1+4.5+4.5+0.8)*41.7-(0.8*32)-16*(3.25*1.4)+(38*1.5)+38*2.5</f>
        <v>503.96000000000004</v>
      </c>
      <c r="E10" s="28"/>
      <c r="F10" s="13">
        <f t="shared" si="0"/>
        <v>0</v>
      </c>
      <c r="H10" s="7"/>
      <c r="I10" s="7"/>
      <c r="J10" s="7"/>
    </row>
    <row r="11" spans="1:10" ht="20.1" customHeight="1">
      <c r="A11" s="25" t="s">
        <v>25</v>
      </c>
      <c r="B11" s="4" t="s">
        <v>58</v>
      </c>
      <c r="C11" s="5" t="s">
        <v>0</v>
      </c>
      <c r="D11" s="6">
        <f t="shared" si="1"/>
        <v>503.96000000000004</v>
      </c>
      <c r="E11" s="28"/>
      <c r="F11" s="13">
        <f t="shared" si="0"/>
        <v>0</v>
      </c>
      <c r="H11" s="7"/>
      <c r="I11" s="7"/>
      <c r="J11" s="7"/>
    </row>
    <row r="12" spans="1:10" ht="20.1" customHeight="1">
      <c r="A12" s="26" t="s">
        <v>26</v>
      </c>
      <c r="B12" s="4" t="s">
        <v>59</v>
      </c>
      <c r="C12" s="5" t="s">
        <v>0</v>
      </c>
      <c r="D12" s="6">
        <f t="shared" si="1"/>
        <v>503.96000000000004</v>
      </c>
      <c r="E12" s="28"/>
      <c r="F12" s="13">
        <f t="shared" si="0"/>
        <v>0</v>
      </c>
      <c r="H12" s="7"/>
      <c r="I12" s="7"/>
      <c r="J12" s="7"/>
    </row>
    <row r="13" spans="1:10" ht="20.1" customHeight="1">
      <c r="A13" s="26" t="s">
        <v>27</v>
      </c>
      <c r="B13" s="8" t="s">
        <v>12</v>
      </c>
      <c r="C13" s="5" t="s">
        <v>0</v>
      </c>
      <c r="D13" s="6">
        <f t="shared" si="1"/>
        <v>503.96000000000004</v>
      </c>
      <c r="E13" s="28"/>
      <c r="F13" s="13">
        <f t="shared" si="0"/>
        <v>0</v>
      </c>
      <c r="H13" s="7"/>
      <c r="I13" s="7"/>
      <c r="J13" s="7"/>
    </row>
    <row r="14" spans="1:10" ht="20.1" customHeight="1">
      <c r="A14" s="25" t="s">
        <v>28</v>
      </c>
      <c r="B14" s="8" t="s">
        <v>56</v>
      </c>
      <c r="C14" s="5" t="s">
        <v>0</v>
      </c>
      <c r="D14" s="6">
        <f t="shared" si="1"/>
        <v>503.96000000000004</v>
      </c>
      <c r="E14" s="28"/>
      <c r="F14" s="13">
        <f t="shared" si="0"/>
        <v>0</v>
      </c>
      <c r="H14" s="7"/>
      <c r="I14" s="7"/>
      <c r="J14" s="7"/>
    </row>
    <row r="15" spans="1:10" ht="20.1" customHeight="1">
      <c r="A15" s="26" t="s">
        <v>29</v>
      </c>
      <c r="B15" s="8" t="s">
        <v>82</v>
      </c>
      <c r="C15" s="5" t="s">
        <v>0</v>
      </c>
      <c r="D15" s="9">
        <f>0.8*38</f>
        <v>30.400000000000002</v>
      </c>
      <c r="E15" s="28"/>
      <c r="F15" s="13">
        <f t="shared" si="0"/>
        <v>0</v>
      </c>
      <c r="H15" s="7"/>
      <c r="I15" s="7"/>
      <c r="J15" s="7"/>
    </row>
    <row r="16" spans="1:10" ht="20.1" customHeight="1">
      <c r="A16" s="26" t="s">
        <v>89</v>
      </c>
      <c r="B16" s="8" t="s">
        <v>81</v>
      </c>
      <c r="C16" s="5" t="s">
        <v>4</v>
      </c>
      <c r="D16" s="9">
        <v>30.4</v>
      </c>
      <c r="E16" s="28"/>
      <c r="F16" s="13">
        <v>0</v>
      </c>
      <c r="H16" s="7"/>
      <c r="I16" s="7"/>
      <c r="J16" s="7"/>
    </row>
    <row r="17" spans="1:10" ht="20.1" customHeight="1">
      <c r="A17" s="25" t="s">
        <v>30</v>
      </c>
      <c r="B17" s="8" t="s">
        <v>50</v>
      </c>
      <c r="C17" s="5" t="s">
        <v>61</v>
      </c>
      <c r="D17" s="9">
        <v>1</v>
      </c>
      <c r="E17" s="28"/>
      <c r="F17" s="13">
        <f t="shared" si="0"/>
        <v>0</v>
      </c>
      <c r="H17" s="7"/>
      <c r="I17" s="7"/>
      <c r="J17" s="7"/>
    </row>
    <row r="18" spans="1:10" ht="20.1" customHeight="1">
      <c r="A18" s="26" t="s">
        <v>31</v>
      </c>
      <c r="B18" s="8" t="s">
        <v>5</v>
      </c>
      <c r="C18" s="5" t="s">
        <v>61</v>
      </c>
      <c r="D18" s="9">
        <v>1</v>
      </c>
      <c r="E18" s="28"/>
      <c r="F18" s="13">
        <f t="shared" si="0"/>
        <v>0</v>
      </c>
      <c r="H18" s="7"/>
      <c r="I18" s="7"/>
      <c r="J18" s="7"/>
    </row>
    <row r="19" spans="1:10" ht="20.1" customHeight="1">
      <c r="A19" s="26" t="s">
        <v>32</v>
      </c>
      <c r="B19" s="8" t="s">
        <v>46</v>
      </c>
      <c r="C19" s="5" t="s">
        <v>61</v>
      </c>
      <c r="D19" s="9">
        <v>1</v>
      </c>
      <c r="E19" s="28"/>
      <c r="F19" s="13">
        <f t="shared" si="0"/>
        <v>0</v>
      </c>
      <c r="H19" s="7"/>
      <c r="I19" s="7"/>
      <c r="J19" s="7"/>
    </row>
    <row r="20" spans="1:10" ht="17.25" customHeight="1">
      <c r="A20" s="74" t="s">
        <v>6</v>
      </c>
      <c r="B20" s="53"/>
      <c r="C20" s="53"/>
      <c r="D20" s="53"/>
      <c r="E20" s="75"/>
      <c r="F20" s="16"/>
      <c r="H20" s="7"/>
      <c r="I20" s="7"/>
      <c r="J20" s="7"/>
    </row>
    <row r="21" spans="1:10" ht="20.1" customHeight="1">
      <c r="A21" s="26" t="s">
        <v>33</v>
      </c>
      <c r="B21" s="8" t="s">
        <v>13</v>
      </c>
      <c r="C21" s="5" t="s">
        <v>2</v>
      </c>
      <c r="D21" s="9">
        <v>16</v>
      </c>
      <c r="E21" s="28"/>
      <c r="F21" s="13">
        <f t="shared" si="0"/>
        <v>0</v>
      </c>
      <c r="H21" s="7"/>
      <c r="I21" s="7"/>
      <c r="J21" s="7"/>
    </row>
    <row r="22" spans="1:10" ht="29.25" customHeight="1">
      <c r="A22" s="26" t="s">
        <v>34</v>
      </c>
      <c r="B22" s="14" t="s">
        <v>83</v>
      </c>
      <c r="C22" s="5" t="s">
        <v>2</v>
      </c>
      <c r="D22" s="9">
        <v>16</v>
      </c>
      <c r="E22" s="28"/>
      <c r="F22" s="13">
        <f t="shared" si="0"/>
        <v>0</v>
      </c>
      <c r="H22" s="7"/>
      <c r="I22" s="7"/>
      <c r="J22" s="7"/>
    </row>
    <row r="23" spans="1:10" ht="29.25" customHeight="1">
      <c r="A23" s="26" t="s">
        <v>35</v>
      </c>
      <c r="B23" s="14" t="s">
        <v>88</v>
      </c>
      <c r="C23" s="5" t="s">
        <v>2</v>
      </c>
      <c r="D23" s="9">
        <v>16</v>
      </c>
      <c r="E23" s="28"/>
      <c r="F23" s="13">
        <f t="shared" si="0"/>
        <v>0</v>
      </c>
      <c r="H23" s="7"/>
      <c r="I23" s="7"/>
      <c r="J23" s="7"/>
    </row>
    <row r="24" spans="1:10" ht="15.75" customHeight="1">
      <c r="A24" s="50" t="s">
        <v>52</v>
      </c>
      <c r="B24" s="51"/>
      <c r="C24" s="51"/>
      <c r="D24" s="51"/>
      <c r="E24" s="52"/>
      <c r="F24" s="16"/>
      <c r="H24" s="7"/>
      <c r="I24" s="7"/>
      <c r="J24" s="7"/>
    </row>
    <row r="25" spans="1:10" ht="20.1" customHeight="1">
      <c r="A25" s="26" t="s">
        <v>36</v>
      </c>
      <c r="B25" s="14" t="s">
        <v>66</v>
      </c>
      <c r="C25" s="5" t="s">
        <v>4</v>
      </c>
      <c r="D25" s="9">
        <v>6.5</v>
      </c>
      <c r="E25" s="28"/>
      <c r="F25" s="13">
        <f aca="true" t="shared" si="2" ref="F25">D25*E25</f>
        <v>0</v>
      </c>
      <c r="H25" s="7"/>
      <c r="I25" s="7"/>
      <c r="J25" s="7"/>
    </row>
    <row r="26" spans="1:10" ht="21" customHeight="1">
      <c r="A26" s="26" t="s">
        <v>38</v>
      </c>
      <c r="B26" s="14" t="s">
        <v>105</v>
      </c>
      <c r="C26" s="5" t="s">
        <v>4</v>
      </c>
      <c r="D26" s="9">
        <f>1.8*38+2.5*38</f>
        <v>163.4</v>
      </c>
      <c r="E26" s="28"/>
      <c r="F26" s="13">
        <f t="shared" si="0"/>
        <v>0</v>
      </c>
      <c r="H26" s="7"/>
      <c r="I26" s="7"/>
      <c r="J26" s="7"/>
    </row>
    <row r="27" spans="1:10" ht="20.1" customHeight="1">
      <c r="A27" s="26" t="s">
        <v>37</v>
      </c>
      <c r="B27" s="14" t="s">
        <v>67</v>
      </c>
      <c r="C27" s="5" t="s">
        <v>4</v>
      </c>
      <c r="D27" s="9">
        <v>6.5</v>
      </c>
      <c r="E27" s="28"/>
      <c r="F27" s="13">
        <v>0</v>
      </c>
      <c r="H27" s="7"/>
      <c r="I27" s="7"/>
      <c r="J27" s="7"/>
    </row>
    <row r="28" spans="1:10" ht="20.1" customHeight="1">
      <c r="A28" s="26" t="s">
        <v>39</v>
      </c>
      <c r="B28" s="14" t="s">
        <v>68</v>
      </c>
      <c r="C28" s="5" t="s">
        <v>4</v>
      </c>
      <c r="D28" s="9">
        <v>163.4</v>
      </c>
      <c r="E28" s="28"/>
      <c r="F28" s="13">
        <f t="shared" si="0"/>
        <v>0</v>
      </c>
      <c r="H28" s="7"/>
      <c r="I28" s="7"/>
      <c r="J28" s="7"/>
    </row>
    <row r="29" spans="1:10" ht="20.1" customHeight="1">
      <c r="A29" s="26" t="s">
        <v>40</v>
      </c>
      <c r="B29" s="14" t="s">
        <v>69</v>
      </c>
      <c r="C29" s="5" t="s">
        <v>4</v>
      </c>
      <c r="D29" s="9">
        <v>6.5</v>
      </c>
      <c r="E29" s="28"/>
      <c r="F29" s="13">
        <v>0</v>
      </c>
      <c r="H29" s="7"/>
      <c r="I29" s="7"/>
      <c r="J29" s="7"/>
    </row>
    <row r="30" spans="1:10" ht="20.1" customHeight="1">
      <c r="A30" s="26" t="s">
        <v>41</v>
      </c>
      <c r="B30" s="14" t="s">
        <v>70</v>
      </c>
      <c r="C30" s="5" t="s">
        <v>4</v>
      </c>
      <c r="D30" s="9">
        <v>163.4</v>
      </c>
      <c r="E30" s="28"/>
      <c r="F30" s="13">
        <f t="shared" si="0"/>
        <v>0</v>
      </c>
      <c r="H30" s="7"/>
      <c r="I30" s="7"/>
      <c r="J30" s="7"/>
    </row>
    <row r="31" spans="1:10" ht="20.1" customHeight="1">
      <c r="A31" s="26" t="s">
        <v>42</v>
      </c>
      <c r="B31" s="14" t="s">
        <v>71</v>
      </c>
      <c r="C31" s="5" t="s">
        <v>4</v>
      </c>
      <c r="D31" s="9">
        <v>6.5</v>
      </c>
      <c r="E31" s="28"/>
      <c r="F31" s="13">
        <v>0</v>
      </c>
      <c r="H31" s="7"/>
      <c r="I31" s="7"/>
      <c r="J31" s="7"/>
    </row>
    <row r="32" spans="1:10" ht="20.1" customHeight="1">
      <c r="A32" s="26" t="s">
        <v>43</v>
      </c>
      <c r="B32" s="14" t="s">
        <v>72</v>
      </c>
      <c r="C32" s="5" t="s">
        <v>4</v>
      </c>
      <c r="D32" s="9">
        <v>163.4</v>
      </c>
      <c r="E32" s="28"/>
      <c r="F32" s="13">
        <f t="shared" si="0"/>
        <v>0</v>
      </c>
      <c r="H32" s="7"/>
      <c r="I32" s="7"/>
      <c r="J32" s="7"/>
    </row>
    <row r="33" spans="1:10" ht="20.1" customHeight="1">
      <c r="A33" s="26" t="s">
        <v>44</v>
      </c>
      <c r="B33" s="14" t="s">
        <v>75</v>
      </c>
      <c r="C33" s="5" t="s">
        <v>4</v>
      </c>
      <c r="D33" s="9">
        <v>6.5</v>
      </c>
      <c r="E33" s="28"/>
      <c r="F33" s="13">
        <v>0</v>
      </c>
      <c r="H33" s="7"/>
      <c r="I33" s="7"/>
      <c r="J33" s="7"/>
    </row>
    <row r="34" spans="1:10" ht="20.1" customHeight="1">
      <c r="A34" s="26" t="s">
        <v>45</v>
      </c>
      <c r="B34" s="14" t="s">
        <v>78</v>
      </c>
      <c r="C34" s="5" t="s">
        <v>4</v>
      </c>
      <c r="D34" s="9">
        <v>163.4</v>
      </c>
      <c r="E34" s="28"/>
      <c r="F34" s="13">
        <v>0</v>
      </c>
      <c r="H34" s="7"/>
      <c r="I34" s="7"/>
      <c r="J34" s="7"/>
    </row>
    <row r="35" spans="1:10" ht="20.1" customHeight="1">
      <c r="A35" s="26" t="s">
        <v>54</v>
      </c>
      <c r="B35" s="14" t="s">
        <v>76</v>
      </c>
      <c r="C35" s="5" t="s">
        <v>4</v>
      </c>
      <c r="D35" s="9">
        <v>6.5</v>
      </c>
      <c r="E35" s="28"/>
      <c r="F35" s="13">
        <v>0</v>
      </c>
      <c r="H35" s="7"/>
      <c r="I35" s="7"/>
      <c r="J35" s="7"/>
    </row>
    <row r="36" spans="1:10" ht="20.1" customHeight="1">
      <c r="A36" s="26" t="s">
        <v>55</v>
      </c>
      <c r="B36" s="14" t="s">
        <v>77</v>
      </c>
      <c r="C36" s="5" t="s">
        <v>4</v>
      </c>
      <c r="D36" s="9">
        <v>163.4</v>
      </c>
      <c r="E36" s="28"/>
      <c r="F36" s="13">
        <v>0</v>
      </c>
      <c r="H36" s="7"/>
      <c r="I36" s="7"/>
      <c r="J36" s="7"/>
    </row>
    <row r="37" spans="1:10" ht="20.1" customHeight="1">
      <c r="A37" s="26" t="s">
        <v>90</v>
      </c>
      <c r="B37" s="14" t="s">
        <v>14</v>
      </c>
      <c r="C37" s="5" t="s">
        <v>7</v>
      </c>
      <c r="D37" s="9">
        <v>84</v>
      </c>
      <c r="E37" s="28"/>
      <c r="F37" s="13">
        <f t="shared" si="0"/>
        <v>0</v>
      </c>
      <c r="H37" s="7"/>
      <c r="I37" s="7"/>
      <c r="J37" s="7"/>
    </row>
    <row r="38" spans="1:10" ht="20.1" customHeight="1">
      <c r="A38" s="26" t="s">
        <v>91</v>
      </c>
      <c r="B38" s="14" t="s">
        <v>73</v>
      </c>
      <c r="C38" s="5" t="s">
        <v>4</v>
      </c>
      <c r="D38" s="9">
        <v>6.5</v>
      </c>
      <c r="E38" s="28"/>
      <c r="F38" s="13">
        <f t="shared" si="0"/>
        <v>0</v>
      </c>
      <c r="H38" s="7"/>
      <c r="I38" s="7"/>
      <c r="J38" s="7"/>
    </row>
    <row r="39" spans="1:10" ht="20.1" customHeight="1">
      <c r="A39" s="26" t="s">
        <v>92</v>
      </c>
      <c r="B39" s="14" t="s">
        <v>74</v>
      </c>
      <c r="C39" s="5" t="s">
        <v>4</v>
      </c>
      <c r="D39" s="9">
        <v>187.91</v>
      </c>
      <c r="E39" s="28"/>
      <c r="F39" s="13">
        <v>0</v>
      </c>
      <c r="H39" s="7"/>
      <c r="I39" s="7"/>
      <c r="J39" s="7"/>
    </row>
    <row r="40" spans="1:10" ht="20.1" customHeight="1">
      <c r="A40" s="26" t="s">
        <v>93</v>
      </c>
      <c r="B40" s="8" t="s">
        <v>60</v>
      </c>
      <c r="C40" s="5" t="s">
        <v>7</v>
      </c>
      <c r="D40" s="9">
        <v>90.5</v>
      </c>
      <c r="E40" s="28"/>
      <c r="F40" s="13">
        <f t="shared" si="0"/>
        <v>0</v>
      </c>
      <c r="H40" s="7"/>
      <c r="I40" s="7"/>
      <c r="J40" s="7"/>
    </row>
    <row r="41" spans="1:10" ht="20.1" customHeight="1">
      <c r="A41" s="26" t="s">
        <v>94</v>
      </c>
      <c r="B41" s="8" t="s">
        <v>84</v>
      </c>
      <c r="C41" s="5" t="s">
        <v>4</v>
      </c>
      <c r="D41" s="9">
        <v>194.41</v>
      </c>
      <c r="E41" s="28"/>
      <c r="F41" s="13">
        <f t="shared" si="0"/>
        <v>0</v>
      </c>
      <c r="H41" s="7"/>
      <c r="I41" s="7"/>
      <c r="J41" s="7"/>
    </row>
    <row r="42" spans="1:10" ht="20.1" customHeight="1">
      <c r="A42" s="26" t="s">
        <v>95</v>
      </c>
      <c r="B42" s="8" t="s">
        <v>8</v>
      </c>
      <c r="C42" s="5" t="s">
        <v>7</v>
      </c>
      <c r="D42" s="9">
        <v>84</v>
      </c>
      <c r="E42" s="28"/>
      <c r="F42" s="13">
        <f t="shared" si="0"/>
        <v>0</v>
      </c>
      <c r="H42" s="7"/>
      <c r="I42" s="7"/>
      <c r="J42" s="7"/>
    </row>
    <row r="43" spans="1:10" ht="20.1" customHeight="1">
      <c r="A43" s="26" t="s">
        <v>96</v>
      </c>
      <c r="B43" s="8" t="s">
        <v>104</v>
      </c>
      <c r="C43" s="5" t="s">
        <v>7</v>
      </c>
      <c r="D43" s="9">
        <v>11.5</v>
      </c>
      <c r="E43" s="28"/>
      <c r="F43" s="13">
        <f aca="true" t="shared" si="3" ref="F43">D43*E43</f>
        <v>0</v>
      </c>
      <c r="H43" s="7"/>
      <c r="I43" s="7"/>
      <c r="J43" s="7"/>
    </row>
    <row r="44" spans="1:10" ht="20.1" customHeight="1">
      <c r="A44" s="38" t="s">
        <v>97</v>
      </c>
      <c r="B44" s="8" t="s">
        <v>79</v>
      </c>
      <c r="C44" s="39" t="s">
        <v>4</v>
      </c>
      <c r="D44" s="9">
        <v>25</v>
      </c>
      <c r="E44" s="49"/>
      <c r="F44" s="40">
        <f>D44*E44</f>
        <v>0</v>
      </c>
      <c r="H44" s="7"/>
      <c r="I44" s="7"/>
      <c r="J44" s="7"/>
    </row>
    <row r="45" spans="1:10" ht="18" customHeight="1">
      <c r="A45" s="38" t="s">
        <v>98</v>
      </c>
      <c r="B45" s="8" t="s">
        <v>85</v>
      </c>
      <c r="C45" s="39" t="s">
        <v>7</v>
      </c>
      <c r="D45" s="9">
        <v>9.65</v>
      </c>
      <c r="E45" s="49"/>
      <c r="F45" s="40">
        <f>D45*E45</f>
        <v>0</v>
      </c>
      <c r="H45" s="7"/>
      <c r="I45" s="7"/>
      <c r="J45" s="7"/>
    </row>
    <row r="46" spans="1:10" ht="28.5" customHeight="1">
      <c r="A46" s="38" t="s">
        <v>99</v>
      </c>
      <c r="B46" s="14" t="s">
        <v>86</v>
      </c>
      <c r="C46" s="39" t="s">
        <v>4</v>
      </c>
      <c r="D46" s="9">
        <v>25</v>
      </c>
      <c r="E46" s="49"/>
      <c r="F46" s="40">
        <f>D46*E46</f>
        <v>0</v>
      </c>
      <c r="H46" s="7"/>
      <c r="I46" s="7"/>
      <c r="J46" s="7"/>
    </row>
    <row r="47" spans="1:10" ht="28.5" customHeight="1">
      <c r="A47" s="38" t="s">
        <v>100</v>
      </c>
      <c r="B47" s="14" t="s">
        <v>87</v>
      </c>
      <c r="C47" s="39" t="s">
        <v>2</v>
      </c>
      <c r="D47" s="9">
        <v>8</v>
      </c>
      <c r="E47" s="49"/>
      <c r="F47" s="40">
        <f t="shared" si="0"/>
        <v>0</v>
      </c>
      <c r="H47" s="7"/>
      <c r="I47" s="7"/>
      <c r="J47" s="7"/>
    </row>
    <row r="48" spans="1:10" ht="20.1" customHeight="1">
      <c r="A48" s="41"/>
      <c r="B48" s="48" t="s">
        <v>65</v>
      </c>
      <c r="C48" s="42"/>
      <c r="D48" s="42"/>
      <c r="E48" s="43"/>
      <c r="F48" s="44"/>
      <c r="H48" s="7"/>
      <c r="I48" s="7"/>
      <c r="J48" s="7"/>
    </row>
    <row r="49" spans="1:10" ht="20.1" customHeight="1">
      <c r="A49" s="46" t="s">
        <v>101</v>
      </c>
      <c r="B49" s="17" t="s">
        <v>62</v>
      </c>
      <c r="C49" s="18" t="s">
        <v>61</v>
      </c>
      <c r="D49" s="47">
        <v>1</v>
      </c>
      <c r="E49" s="49"/>
      <c r="F49" s="40">
        <f aca="true" t="shared" si="4" ref="F49:F51">D49*E49</f>
        <v>0</v>
      </c>
      <c r="H49" s="7"/>
      <c r="I49" s="7"/>
      <c r="J49" s="7"/>
    </row>
    <row r="50" spans="1:10" ht="20.1" customHeight="1">
      <c r="A50" s="45" t="s">
        <v>102</v>
      </c>
      <c r="B50" s="4" t="s">
        <v>63</v>
      </c>
      <c r="C50" s="5" t="s">
        <v>61</v>
      </c>
      <c r="D50" s="37">
        <v>1</v>
      </c>
      <c r="E50" s="49"/>
      <c r="F50" s="40">
        <f t="shared" si="4"/>
        <v>0</v>
      </c>
      <c r="H50" s="7"/>
      <c r="I50" s="7"/>
      <c r="J50" s="7"/>
    </row>
    <row r="51" spans="1:10" ht="20.1" customHeight="1" thickBot="1">
      <c r="A51" s="85" t="s">
        <v>103</v>
      </c>
      <c r="B51" s="8" t="s">
        <v>64</v>
      </c>
      <c r="C51" s="39" t="s">
        <v>61</v>
      </c>
      <c r="D51" s="86">
        <v>1</v>
      </c>
      <c r="E51" s="87"/>
      <c r="F51" s="40">
        <f t="shared" si="4"/>
        <v>0</v>
      </c>
      <c r="H51" s="7"/>
      <c r="I51" s="7"/>
      <c r="J51" s="7"/>
    </row>
    <row r="52" spans="1:10" ht="27" customHeight="1">
      <c r="A52" s="88" t="s">
        <v>18</v>
      </c>
      <c r="B52" s="89"/>
      <c r="C52" s="90"/>
      <c r="D52" s="90"/>
      <c r="E52" s="91">
        <f>SUM(F8:F51)</f>
        <v>0</v>
      </c>
      <c r="F52" s="92"/>
      <c r="H52" s="10"/>
      <c r="I52" s="12"/>
      <c r="J52" s="7"/>
    </row>
    <row r="53" spans="1:10" ht="27" customHeight="1">
      <c r="A53" s="60" t="s">
        <v>19</v>
      </c>
      <c r="B53" s="61"/>
      <c r="C53" s="29"/>
      <c r="D53" s="29"/>
      <c r="E53" s="62">
        <f>E54-E52</f>
        <v>0</v>
      </c>
      <c r="F53" s="63"/>
      <c r="H53" s="7"/>
      <c r="I53" s="7"/>
      <c r="J53" s="7"/>
    </row>
    <row r="54" spans="1:10" ht="27" customHeight="1" thickBot="1">
      <c r="A54" s="58" t="s">
        <v>20</v>
      </c>
      <c r="B54" s="59"/>
      <c r="C54" s="30"/>
      <c r="D54" s="30"/>
      <c r="E54" s="64">
        <f>E52*1.21</f>
        <v>0</v>
      </c>
      <c r="F54" s="65"/>
      <c r="H54" s="7"/>
      <c r="I54" s="7"/>
      <c r="J54" s="7"/>
    </row>
    <row r="55" ht="13.9" customHeight="1">
      <c r="F55" s="11"/>
    </row>
    <row r="56" spans="1:6" ht="15">
      <c r="A56" s="76" t="s">
        <v>106</v>
      </c>
      <c r="B56" s="77"/>
      <c r="C56" s="78"/>
      <c r="D56" s="78"/>
      <c r="E56" s="78"/>
      <c r="F56" s="79"/>
    </row>
    <row r="57" spans="1:6" s="7" customFormat="1" ht="15">
      <c r="A57" s="80" t="s">
        <v>3</v>
      </c>
      <c r="B57" s="81"/>
      <c r="C57" s="82"/>
      <c r="D57" s="82"/>
      <c r="E57" s="82"/>
      <c r="F57" s="82"/>
    </row>
    <row r="58" spans="1:6" s="7" customFormat="1" ht="15">
      <c r="A58" s="76" t="s">
        <v>1</v>
      </c>
      <c r="B58" s="83"/>
      <c r="C58" s="82"/>
      <c r="D58" s="82"/>
      <c r="E58" s="82"/>
      <c r="F58" s="82"/>
    </row>
    <row r="59" spans="1:6" s="7" customFormat="1" ht="15">
      <c r="A59" s="76" t="s">
        <v>49</v>
      </c>
      <c r="B59" s="84"/>
      <c r="C59" s="82"/>
      <c r="D59" s="82"/>
      <c r="E59" s="82"/>
      <c r="F59" s="82"/>
    </row>
    <row r="60" spans="1:6" s="7" customFormat="1" ht="12.75">
      <c r="A60" s="35"/>
      <c r="B60" s="34"/>
      <c r="C60" s="33"/>
      <c r="D60" s="33"/>
      <c r="E60" s="33"/>
      <c r="F60" s="33"/>
    </row>
    <row r="61" spans="1:6" ht="12.75">
      <c r="A61" s="31"/>
      <c r="B61" s="36"/>
      <c r="C61" s="32"/>
      <c r="D61" s="32"/>
      <c r="E61" s="32"/>
      <c r="F61" s="32"/>
    </row>
    <row r="62" spans="1:6" ht="12.75">
      <c r="A62" s="31"/>
      <c r="B62" s="36"/>
      <c r="C62" s="32"/>
      <c r="D62" s="32"/>
      <c r="E62" s="32"/>
      <c r="F62" s="32"/>
    </row>
    <row r="63" spans="1:6" ht="12.75">
      <c r="A63" s="31"/>
      <c r="B63" s="36"/>
      <c r="C63" s="32"/>
      <c r="D63" s="32"/>
      <c r="E63" s="32"/>
      <c r="F63" s="32"/>
    </row>
  </sheetData>
  <sheetProtection sheet="1" formatCells="0" formatColumns="0" formatRows="0" insertColumns="0" insertRows="0"/>
  <mergeCells count="17">
    <mergeCell ref="A54:B54"/>
    <mergeCell ref="A53:B53"/>
    <mergeCell ref="E53:F53"/>
    <mergeCell ref="E54:F54"/>
    <mergeCell ref="A5:A6"/>
    <mergeCell ref="A52:B52"/>
    <mergeCell ref="E52:F52"/>
    <mergeCell ref="B5:B6"/>
    <mergeCell ref="C5:C6"/>
    <mergeCell ref="D5:D6"/>
    <mergeCell ref="F5:F6"/>
    <mergeCell ref="A20:E20"/>
    <mergeCell ref="A24:E24"/>
    <mergeCell ref="B7:E7"/>
    <mergeCell ref="E5:E6"/>
    <mergeCell ref="D1:F1"/>
    <mergeCell ref="A4:F4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HOSTING90 Systems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kuntt</dc:creator>
  <cp:keywords/>
  <dc:description/>
  <cp:lastModifiedBy>Jana Ďuranová</cp:lastModifiedBy>
  <cp:lastPrinted>2022-04-25T14:51:55Z</cp:lastPrinted>
  <dcterms:created xsi:type="dcterms:W3CDTF">2020-10-08T23:58:51Z</dcterms:created>
  <dcterms:modified xsi:type="dcterms:W3CDTF">2022-04-25T14:54:30Z</dcterms:modified>
  <cp:category/>
  <cp:version/>
  <cp:contentType/>
  <cp:contentStatus/>
</cp:coreProperties>
</file>