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64" windowHeight="0" activeTab="0"/>
  </bookViews>
  <sheets>
    <sheet name="Souhrn" sheetId="4" r:id="rId1"/>
    <sheet name="Sadební materiál 2022-2025" sheetId="1" r:id="rId2"/>
    <sheet name="Pěstební činnost 2022-2025" sheetId="2" r:id="rId3"/>
    <sheet name="Ceník dříví 2022-2025" sheetId="3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<sst xmlns="http://schemas.openxmlformats.org/spreadsheetml/2006/main" count="75" uniqueCount="61">
  <si>
    <t>Dřevina</t>
  </si>
  <si>
    <t>Typ</t>
  </si>
  <si>
    <t>Obal</t>
  </si>
  <si>
    <t>Výška</t>
  </si>
  <si>
    <t>PLO</t>
  </si>
  <si>
    <t>LVS</t>
  </si>
  <si>
    <t>DB</t>
  </si>
  <si>
    <t>sazenice</t>
  </si>
  <si>
    <t>prostokoř.</t>
  </si>
  <si>
    <t>36-50</t>
  </si>
  <si>
    <t>BO</t>
  </si>
  <si>
    <t>15-25</t>
  </si>
  <si>
    <t>CELKEM</t>
  </si>
  <si>
    <t>Množství ks</t>
  </si>
  <si>
    <t>Cena za ks bez DPH</t>
  </si>
  <si>
    <t>Cena celkem bez DPH</t>
  </si>
  <si>
    <t>Výkon</t>
  </si>
  <si>
    <t>MJ</t>
  </si>
  <si>
    <t>Celkem MJ</t>
  </si>
  <si>
    <t>Drcení klestu a podrostu</t>
  </si>
  <si>
    <t>ha</t>
  </si>
  <si>
    <t>Příprava půdy na holině-naorání hvězdice</t>
  </si>
  <si>
    <t>Rekonstrukce -  porostů</t>
  </si>
  <si>
    <t>Sadba - do připravené půdy</t>
  </si>
  <si>
    <t>Sazenice</t>
  </si>
  <si>
    <t>Stavba oplocenky - drátěná 160 cm/20 drátů</t>
  </si>
  <si>
    <t>km</t>
  </si>
  <si>
    <t>Postřik Roundupem - meziřádkově</t>
  </si>
  <si>
    <t>Vyžínání křovinořezem v pruzích</t>
  </si>
  <si>
    <t>Nátěr kultury repelenty zimní</t>
  </si>
  <si>
    <t>Práce traktorem</t>
  </si>
  <si>
    <t>hod</t>
  </si>
  <si>
    <t>Ruční práce</t>
  </si>
  <si>
    <t>Ruční práce JMP</t>
  </si>
  <si>
    <t>ks</t>
  </si>
  <si>
    <t>Cena za práci/1 MJ bez DPH</t>
  </si>
  <si>
    <t>!!! Zadávací podmínka zadavatele: K sadebnímu materiálu musí být dodán list o původu !!!</t>
  </si>
  <si>
    <t>!!! Zadávací podmínka zadavatele: U jednotlivých činností doplňte cenu za měrnou jednotku, práce včetně materiálu !!!</t>
  </si>
  <si>
    <t>!!! Vysvětlení dodavateli: V případě "Sadby - do připravené půdy" je počítána pouze cena za práce, sazenice jsou oceněny v sadebním materiálu !!!</t>
  </si>
  <si>
    <t>BO čerstvá</t>
  </si>
  <si>
    <t>BO souše</t>
  </si>
  <si>
    <t>ost. jehličn. čerstvé</t>
  </si>
  <si>
    <t>ost. jehličn. souše</t>
  </si>
  <si>
    <t>listn. tvrdé čerstvé</t>
  </si>
  <si>
    <t>listn. tvrdé souše</t>
  </si>
  <si>
    <t>listn. měkké čerstvé</t>
  </si>
  <si>
    <t>listn. měkké souše</t>
  </si>
  <si>
    <t>1,00+</t>
  </si>
  <si>
    <t>SKUPINA HMOTNATOSTI</t>
  </si>
  <si>
    <t>SUMA m3</t>
  </si>
  <si>
    <t>!!! Zadávací podmínka zadavatele: Do nabídkové ceny za dřevo si dodavatel započte svoje náklady na těžbu a přiblížení, tzn. nabídková cena je čistým příjmem zadavatele !!!</t>
  </si>
  <si>
    <t>!!! Zadávací podmínka zadavatele: U MÚ těžby je dodavatel povinen vyklidit klest z porostu včetně vyřezání podrostu !!!</t>
  </si>
  <si>
    <t>Pěstební činnost</t>
  </si>
  <si>
    <t>VÝDAJ ZADAVATELE</t>
  </si>
  <si>
    <t>Těžební činnost</t>
  </si>
  <si>
    <t>PŘÍJEM ZADAVATELE</t>
  </si>
  <si>
    <t>CENA CELKEM BEZ DPH</t>
  </si>
  <si>
    <t>CENA CELKEM VČ. DPH</t>
  </si>
  <si>
    <t>Nabídková cena účastníka</t>
  </si>
  <si>
    <t>DPH v %</t>
  </si>
  <si>
    <t>!!! Zadávací podmínka zadavatele: Hodnoty z "Nabídková cena účastníka" vloží účastník do Krycího listu nabídky dle Přílohy č. 4 ZD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</si>
</sst>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&quot;Kč&quot;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ont="1" applyBorder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165" fontId="0" fillId="0" borderId="3" xfId="0" applyNumberFormat="1" applyFont="1" applyBorder="1"/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165" fontId="0" fillId="0" borderId="6" xfId="0" applyNumberFormat="1" applyFont="1" applyBorder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164" fontId="0" fillId="3" borderId="2" xfId="0" applyNumberFormat="1" applyFont="1" applyFill="1" applyBorder="1" applyProtection="1">
      <protection locked="0"/>
    </xf>
    <xf numFmtId="164" fontId="0" fillId="3" borderId="5" xfId="0" applyNumberFormat="1" applyFont="1" applyFill="1" applyBorder="1" applyProtection="1">
      <protection locked="0"/>
    </xf>
    <xf numFmtId="0" fontId="6" fillId="0" borderId="2" xfId="0" applyFont="1" applyBorder="1" applyAlignment="1">
      <alignment horizontal="center" vertical="center"/>
    </xf>
    <xf numFmtId="165" fontId="0" fillId="0" borderId="3" xfId="0" applyNumberFormat="1" applyBorder="1"/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165" fontId="0" fillId="0" borderId="12" xfId="0" applyNumberFormat="1" applyBorder="1"/>
    <xf numFmtId="0" fontId="6" fillId="0" borderId="5" xfId="0" applyFont="1" applyBorder="1" applyAlignment="1">
      <alignment horizontal="center" vertical="center"/>
    </xf>
    <xf numFmtId="165" fontId="0" fillId="0" borderId="6" xfId="0" applyNumberFormat="1" applyBorder="1"/>
    <xf numFmtId="0" fontId="6" fillId="0" borderId="13" xfId="0" applyFont="1" applyBorder="1"/>
    <xf numFmtId="0" fontId="0" fillId="0" borderId="14" xfId="0" applyBorder="1"/>
    <xf numFmtId="164" fontId="0" fillId="0" borderId="15" xfId="0" applyNumberFormat="1" applyBorder="1"/>
    <xf numFmtId="0" fontId="7" fillId="0" borderId="0" xfId="0" applyFont="1"/>
    <xf numFmtId="164" fontId="0" fillId="3" borderId="2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5" fontId="3" fillId="4" borderId="9" xfId="0" applyNumberFormat="1" applyFont="1" applyFill="1" applyBorder="1"/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4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8" xfId="0" applyFont="1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165" fontId="0" fillId="0" borderId="2" xfId="0" applyNumberFormat="1" applyBorder="1"/>
    <xf numFmtId="0" fontId="0" fillId="3" borderId="2" xfId="0" applyFill="1" applyBorder="1" applyAlignment="1" applyProtection="1">
      <alignment horizontal="center"/>
      <protection locked="0"/>
    </xf>
    <xf numFmtId="165" fontId="0" fillId="0" borderId="5" xfId="0" applyNumberFormat="1" applyBorder="1"/>
    <xf numFmtId="0" fontId="0" fillId="3" borderId="5" xfId="0" applyFill="1" applyBorder="1" applyAlignment="1" applyProtection="1">
      <alignment horizontal="center"/>
      <protection locked="0"/>
    </xf>
    <xf numFmtId="0" fontId="3" fillId="4" borderId="7" xfId="0" applyFont="1" applyFill="1" applyBorder="1"/>
    <xf numFmtId="0" fontId="2" fillId="2" borderId="8" xfId="0" applyFont="1" applyFill="1" applyBorder="1" applyAlignment="1">
      <alignment horizontal="center"/>
    </xf>
    <xf numFmtId="0" fontId="3" fillId="4" borderId="16" xfId="0" applyFont="1" applyFill="1" applyBorder="1"/>
    <xf numFmtId="0" fontId="3" fillId="4" borderId="17" xfId="0" applyFont="1" applyFill="1" applyBorder="1"/>
    <xf numFmtId="165" fontId="3" fillId="4" borderId="8" xfId="0" applyNumberFormat="1" applyFont="1" applyFill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4" borderId="7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tabSelected="1" workbookViewId="0" topLeftCell="A1"/>
  </sheetViews>
  <sheetFormatPr defaultColWidth="9.140625" defaultRowHeight="15"/>
  <cols>
    <col min="1" max="1" width="2.7109375" style="0" customWidth="1"/>
    <col min="6" max="6" width="22.28125" style="0" customWidth="1"/>
    <col min="8" max="8" width="22.28125" style="0" customWidth="1"/>
  </cols>
  <sheetData>
    <row r="1" ht="15" thickBot="1"/>
    <row r="2" spans="6:8" ht="15" thickBot="1">
      <c r="F2" s="35" t="s">
        <v>56</v>
      </c>
      <c r="G2" s="50" t="s">
        <v>59</v>
      </c>
      <c r="H2" s="39" t="s">
        <v>57</v>
      </c>
    </row>
    <row r="3" spans="2:8" ht="15.6">
      <c r="B3" s="54" t="s">
        <v>52</v>
      </c>
      <c r="C3" s="55"/>
      <c r="D3" s="58" t="s">
        <v>53</v>
      </c>
      <c r="E3" s="59"/>
      <c r="F3" s="45">
        <f>+'Pěstební činnost 2022-2025'!F15</f>
        <v>0</v>
      </c>
      <c r="G3" s="46"/>
      <c r="H3" s="17">
        <f>+F3*((100+G3)/100)</f>
        <v>0</v>
      </c>
    </row>
    <row r="4" spans="2:8" ht="16.2" thickBot="1">
      <c r="B4" s="56" t="s">
        <v>54</v>
      </c>
      <c r="C4" s="57"/>
      <c r="D4" s="60" t="s">
        <v>55</v>
      </c>
      <c r="E4" s="61"/>
      <c r="F4" s="47">
        <f>+'Ceník dříví 2022-2025'!P12</f>
        <v>0</v>
      </c>
      <c r="G4" s="48"/>
      <c r="H4" s="23">
        <f>+F4*((100+G4)/100)</f>
        <v>0</v>
      </c>
    </row>
    <row r="5" ht="15" thickBot="1"/>
    <row r="6" spans="2:8" ht="15" thickBot="1">
      <c r="B6" s="49" t="s">
        <v>58</v>
      </c>
      <c r="C6" s="41"/>
      <c r="D6" s="51"/>
      <c r="E6" s="52"/>
      <c r="F6" s="53">
        <f>+F3-F4</f>
        <v>0</v>
      </c>
      <c r="G6" s="41"/>
      <c r="H6" s="31">
        <f>+H3-H4</f>
        <v>0</v>
      </c>
    </row>
    <row r="8" ht="15">
      <c r="B8" s="27" t="s">
        <v>60</v>
      </c>
    </row>
  </sheetData>
  <sheetProtection algorithmName="SHA-512" hashValue="QbZttU7ex4nXjqhPfcMWZscqK0c9xpDgxJuEKW3TBXaw/9XxuZ/xfG5BZIGnKVbXimhQninnHx6JLaQzaHX4ig==" saltValue="sDHTqS1gIDNcRNKdl2VVQg==" spinCount="100000" sheet="1" objects="1" scenarios="1"/>
  <mergeCells count="4">
    <mergeCell ref="B3:C3"/>
    <mergeCell ref="B4:C4"/>
    <mergeCell ref="D3:E3"/>
    <mergeCell ref="D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"/>
  <sheetViews>
    <sheetView workbookViewId="0" topLeftCell="A1"/>
  </sheetViews>
  <sheetFormatPr defaultColWidth="9.140625" defaultRowHeight="15"/>
  <cols>
    <col min="1" max="1" width="2.7109375" style="0" customWidth="1"/>
    <col min="4" max="4" width="11.57421875" style="0" customWidth="1"/>
    <col min="5" max="5" width="7.57421875" style="0" customWidth="1"/>
    <col min="8" max="8" width="11.7109375" style="0" customWidth="1"/>
    <col min="9" max="9" width="18.28125" style="0" customWidth="1"/>
    <col min="10" max="10" width="22.28125" style="0" customWidth="1"/>
  </cols>
  <sheetData>
    <row r="1" ht="15" thickBot="1"/>
    <row r="2" spans="2:12" ht="15" thickBot="1">
      <c r="B2" s="11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13</v>
      </c>
      <c r="I2" s="12" t="s">
        <v>14</v>
      </c>
      <c r="J2" s="13" t="s">
        <v>15</v>
      </c>
      <c r="K2" s="2"/>
      <c r="L2" s="2"/>
    </row>
    <row r="3" spans="2:12" ht="15">
      <c r="B3" s="3" t="s">
        <v>6</v>
      </c>
      <c r="C3" s="4" t="s">
        <v>7</v>
      </c>
      <c r="D3" s="4" t="s">
        <v>8</v>
      </c>
      <c r="E3" s="4" t="s">
        <v>9</v>
      </c>
      <c r="F3" s="5">
        <v>17</v>
      </c>
      <c r="G3" s="5">
        <v>1</v>
      </c>
      <c r="H3" s="5">
        <v>48500</v>
      </c>
      <c r="I3" s="14"/>
      <c r="J3" s="6">
        <f>+H3*I3</f>
        <v>0</v>
      </c>
      <c r="K3" s="2"/>
      <c r="L3" s="2"/>
    </row>
    <row r="4" spans="2:12" ht="15" thickBot="1">
      <c r="B4" s="7" t="s">
        <v>10</v>
      </c>
      <c r="C4" s="8" t="s">
        <v>7</v>
      </c>
      <c r="D4" s="8" t="s">
        <v>8</v>
      </c>
      <c r="E4" s="8" t="s">
        <v>11</v>
      </c>
      <c r="F4" s="9">
        <v>17</v>
      </c>
      <c r="G4" s="9">
        <v>1</v>
      </c>
      <c r="H4" s="9">
        <v>43650</v>
      </c>
      <c r="I4" s="15"/>
      <c r="J4" s="10">
        <f>+H4*I4</f>
        <v>0</v>
      </c>
      <c r="K4" s="2"/>
      <c r="L4" s="2"/>
    </row>
    <row r="5" spans="2:12" ht="15" thickBot="1">
      <c r="B5" s="62" t="s">
        <v>12</v>
      </c>
      <c r="C5" s="63"/>
      <c r="D5" s="63"/>
      <c r="E5" s="63"/>
      <c r="F5" s="63"/>
      <c r="G5" s="63"/>
      <c r="H5" s="63"/>
      <c r="I5" s="63"/>
      <c r="J5" s="31">
        <f>+J3+J4</f>
        <v>0</v>
      </c>
      <c r="K5" s="2"/>
      <c r="L5" s="2"/>
    </row>
    <row r="7" ht="15">
      <c r="B7" s="27" t="s">
        <v>36</v>
      </c>
    </row>
  </sheetData>
  <sheetProtection algorithmName="SHA-512" hashValue="ow9GAqcyMdTEjMyqvFAW31o8dgt4PZUnwCdqbjBXkp9DiKbb0eNFH1SaCxgSjkCxGOgyKfDlhYb92eTr7yZRuA==" saltValue="rk51jS37bxBUdJ4UUxsFAw==" spinCount="100000" sheet="1" objects="1" scenarios="1"/>
  <mergeCells count="1">
    <mergeCell ref="B5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 topLeftCell="A1"/>
  </sheetViews>
  <sheetFormatPr defaultColWidth="9.140625" defaultRowHeight="15"/>
  <cols>
    <col min="1" max="1" width="2.7109375" style="0" customWidth="1"/>
    <col min="2" max="2" width="42.28125" style="0" customWidth="1"/>
    <col min="4" max="4" width="11.28125" style="0" customWidth="1"/>
    <col min="5" max="5" width="26.140625" style="0" customWidth="1"/>
    <col min="6" max="6" width="22.28125" style="0" customWidth="1"/>
  </cols>
  <sheetData>
    <row r="1" ht="15" thickBot="1"/>
    <row r="2" spans="2:8" ht="15" thickBot="1">
      <c r="B2" s="11" t="s">
        <v>16</v>
      </c>
      <c r="C2" s="12" t="s">
        <v>17</v>
      </c>
      <c r="D2" s="12" t="s">
        <v>18</v>
      </c>
      <c r="E2" s="12" t="s">
        <v>35</v>
      </c>
      <c r="F2" s="13" t="s">
        <v>15</v>
      </c>
      <c r="G2" s="1"/>
      <c r="H2" s="1"/>
    </row>
    <row r="3" spans="2:8" ht="15">
      <c r="B3" s="3" t="s">
        <v>19</v>
      </c>
      <c r="C3" s="16" t="s">
        <v>20</v>
      </c>
      <c r="D3" s="5">
        <v>5.94</v>
      </c>
      <c r="E3" s="28"/>
      <c r="F3" s="17">
        <f>+D3*E3</f>
        <v>0</v>
      </c>
      <c r="G3" s="1"/>
      <c r="H3" s="1"/>
    </row>
    <row r="4" spans="2:8" ht="15">
      <c r="B4" s="18" t="s">
        <v>21</v>
      </c>
      <c r="C4" s="19" t="s">
        <v>20</v>
      </c>
      <c r="D4" s="20">
        <v>9.7</v>
      </c>
      <c r="E4" s="29"/>
      <c r="F4" s="21">
        <f aca="true" t="shared" si="0" ref="F4:F14">+D4*E4</f>
        <v>0</v>
      </c>
      <c r="G4" s="1"/>
      <c r="H4" s="1"/>
    </row>
    <row r="5" spans="2:8" ht="15">
      <c r="B5" s="18" t="s">
        <v>22</v>
      </c>
      <c r="C5" s="19" t="s">
        <v>20</v>
      </c>
      <c r="D5" s="20">
        <v>3.76</v>
      </c>
      <c r="E5" s="29"/>
      <c r="F5" s="21">
        <f t="shared" si="0"/>
        <v>0</v>
      </c>
      <c r="G5" s="1"/>
      <c r="H5" s="1"/>
    </row>
    <row r="6" spans="2:8" ht="15">
      <c r="B6" s="24" t="s">
        <v>24</v>
      </c>
      <c r="C6" s="25"/>
      <c r="D6" s="25"/>
      <c r="E6" s="26"/>
      <c r="F6" s="21">
        <f>+'Sadební materiál 2022-2025'!J5</f>
        <v>0</v>
      </c>
      <c r="G6" s="1"/>
      <c r="H6" s="1"/>
    </row>
    <row r="7" spans="2:8" ht="15">
      <c r="B7" s="18" t="s">
        <v>23</v>
      </c>
      <c r="C7" s="19" t="s">
        <v>34</v>
      </c>
      <c r="D7" s="20">
        <v>92150</v>
      </c>
      <c r="E7" s="29"/>
      <c r="F7" s="21">
        <f aca="true" t="shared" si="1" ref="F7">+D7*E7</f>
        <v>0</v>
      </c>
      <c r="G7" s="1"/>
      <c r="H7" s="1"/>
    </row>
    <row r="8" spans="2:8" ht="15">
      <c r="B8" s="18" t="s">
        <v>25</v>
      </c>
      <c r="C8" s="19" t="s">
        <v>26</v>
      </c>
      <c r="D8" s="20">
        <v>3.8</v>
      </c>
      <c r="E8" s="29"/>
      <c r="F8" s="21">
        <f t="shared" si="0"/>
        <v>0</v>
      </c>
      <c r="G8" s="1"/>
      <c r="H8" s="1"/>
    </row>
    <row r="9" spans="2:8" ht="15">
      <c r="B9" s="18" t="s">
        <v>27</v>
      </c>
      <c r="C9" s="19" t="s">
        <v>20</v>
      </c>
      <c r="D9" s="20">
        <v>29.1</v>
      </c>
      <c r="E9" s="29"/>
      <c r="F9" s="21">
        <f t="shared" si="0"/>
        <v>0</v>
      </c>
      <c r="G9" s="1"/>
      <c r="H9" s="1"/>
    </row>
    <row r="10" spans="2:8" ht="15">
      <c r="B10" s="18" t="s">
        <v>28</v>
      </c>
      <c r="C10" s="19" t="s">
        <v>20</v>
      </c>
      <c r="D10" s="20">
        <v>29.1</v>
      </c>
      <c r="E10" s="29"/>
      <c r="F10" s="21">
        <f t="shared" si="0"/>
        <v>0</v>
      </c>
      <c r="G10" s="1"/>
      <c r="H10" s="1"/>
    </row>
    <row r="11" spans="2:8" ht="15">
      <c r="B11" s="18" t="s">
        <v>29</v>
      </c>
      <c r="C11" s="19" t="s">
        <v>20</v>
      </c>
      <c r="D11" s="20">
        <v>14.56</v>
      </c>
      <c r="E11" s="29"/>
      <c r="F11" s="21">
        <f t="shared" si="0"/>
        <v>0</v>
      </c>
      <c r="G11" s="1"/>
      <c r="H11" s="1"/>
    </row>
    <row r="12" spans="2:8" ht="15">
      <c r="B12" s="18" t="s">
        <v>30</v>
      </c>
      <c r="C12" s="19" t="s">
        <v>31</v>
      </c>
      <c r="D12" s="20">
        <v>50</v>
      </c>
      <c r="E12" s="29"/>
      <c r="F12" s="21">
        <f t="shared" si="0"/>
        <v>0</v>
      </c>
      <c r="G12" s="1"/>
      <c r="H12" s="1"/>
    </row>
    <row r="13" spans="2:8" ht="15">
      <c r="B13" s="18" t="s">
        <v>32</v>
      </c>
      <c r="C13" s="19" t="s">
        <v>31</v>
      </c>
      <c r="D13" s="20">
        <v>50</v>
      </c>
      <c r="E13" s="29"/>
      <c r="F13" s="21">
        <f t="shared" si="0"/>
        <v>0</v>
      </c>
      <c r="G13" s="1"/>
      <c r="H13" s="1"/>
    </row>
    <row r="14" spans="2:8" ht="15" thickBot="1">
      <c r="B14" s="7" t="s">
        <v>33</v>
      </c>
      <c r="C14" s="22" t="s">
        <v>31</v>
      </c>
      <c r="D14" s="9">
        <v>50</v>
      </c>
      <c r="E14" s="30"/>
      <c r="F14" s="23">
        <f t="shared" si="0"/>
        <v>0</v>
      </c>
      <c r="G14" s="1"/>
      <c r="H14" s="1"/>
    </row>
    <row r="15" spans="2:6" ht="15" thickBot="1">
      <c r="B15" s="62" t="s">
        <v>12</v>
      </c>
      <c r="C15" s="64"/>
      <c r="D15" s="64"/>
      <c r="E15" s="64"/>
      <c r="F15" s="31">
        <f>SUM(F3:F14)</f>
        <v>0</v>
      </c>
    </row>
    <row r="17" ht="15">
      <c r="B17" s="27" t="s">
        <v>37</v>
      </c>
    </row>
    <row r="18" ht="15">
      <c r="B18" s="27" t="s">
        <v>38</v>
      </c>
    </row>
  </sheetData>
  <sheetProtection algorithmName="SHA-512" hashValue="ZZuMZ/AegGOwS6ZUgo2FIG06uH+TT2gkKwp42y49nOZ0J6DUAuOwws27kkLh0cqZguzGKAW4Q2verIxmt1UUmA==" saltValue="iJQ9OzLzY0r+c8J6XYJA8g==" spinCount="100000" sheet="1" objects="1" scenarios="1"/>
  <mergeCells count="1">
    <mergeCell ref="B15:E1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"/>
  <sheetViews>
    <sheetView workbookViewId="0" topLeftCell="A1"/>
  </sheetViews>
  <sheetFormatPr defaultColWidth="9.140625" defaultRowHeight="15"/>
  <cols>
    <col min="1" max="1" width="2.7109375" style="0" customWidth="1"/>
    <col min="2" max="2" width="18.8515625" style="0" customWidth="1"/>
    <col min="3" max="3" width="9.421875" style="0" customWidth="1"/>
    <col min="4" max="4" width="5.57421875" style="0" customWidth="1"/>
    <col min="5" max="5" width="12.28125" style="0" customWidth="1"/>
    <col min="6" max="6" width="5.57421875" style="0" customWidth="1"/>
    <col min="7" max="7" width="12.28125" style="0" customWidth="1"/>
    <col min="8" max="8" width="5.57421875" style="0" customWidth="1"/>
    <col min="9" max="9" width="12.28125" style="0" customWidth="1"/>
    <col min="10" max="10" width="5.57421875" style="0" customWidth="1"/>
    <col min="11" max="11" width="12.28125" style="0" customWidth="1"/>
    <col min="12" max="12" width="5.57421875" style="0" customWidth="1"/>
    <col min="13" max="13" width="12.28125" style="0" customWidth="1"/>
    <col min="14" max="14" width="5.57421875" style="0" customWidth="1"/>
    <col min="15" max="15" width="12.28125" style="0" customWidth="1"/>
    <col min="16" max="16" width="22.28125" style="0" customWidth="1"/>
  </cols>
  <sheetData>
    <row r="1" ht="15" thickBot="1"/>
    <row r="2" spans="4:15" ht="15" thickBot="1">
      <c r="D2" s="65" t="s">
        <v>48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2:16" ht="15" thickBot="1">
      <c r="B3" s="35" t="s">
        <v>0</v>
      </c>
      <c r="C3" s="36" t="s">
        <v>49</v>
      </c>
      <c r="D3" s="37"/>
      <c r="E3" s="36">
        <v>-0.19</v>
      </c>
      <c r="F3" s="37"/>
      <c r="G3" s="36">
        <v>-0.29</v>
      </c>
      <c r="H3" s="37"/>
      <c r="I3" s="36">
        <v>-0.49</v>
      </c>
      <c r="J3" s="37"/>
      <c r="K3" s="36">
        <v>-0.69</v>
      </c>
      <c r="L3" s="37"/>
      <c r="M3" s="36">
        <v>-0.99</v>
      </c>
      <c r="N3" s="37"/>
      <c r="O3" s="38" t="s">
        <v>47</v>
      </c>
      <c r="P3" s="39" t="s">
        <v>15</v>
      </c>
    </row>
    <row r="4" spans="2:16" ht="15">
      <c r="B4" s="32" t="s">
        <v>39</v>
      </c>
      <c r="C4" s="5">
        <v>1585</v>
      </c>
      <c r="D4" s="5">
        <v>10</v>
      </c>
      <c r="E4" s="28"/>
      <c r="F4" s="5">
        <v>10</v>
      </c>
      <c r="G4" s="28"/>
      <c r="H4" s="5">
        <v>50</v>
      </c>
      <c r="I4" s="28"/>
      <c r="J4" s="5">
        <v>250</v>
      </c>
      <c r="K4" s="28"/>
      <c r="L4" s="5">
        <v>1000</v>
      </c>
      <c r="M4" s="28"/>
      <c r="N4" s="5">
        <v>265</v>
      </c>
      <c r="O4" s="28"/>
      <c r="P4" s="17">
        <f>+(D4*E4)+(F4*G4)+(H4*I4)+(J4*K4)+(L4*M4)+(N4*O4)</f>
        <v>0</v>
      </c>
    </row>
    <row r="5" spans="2:16" ht="15">
      <c r="B5" s="33" t="s">
        <v>40</v>
      </c>
      <c r="C5" s="20">
        <v>1550</v>
      </c>
      <c r="D5" s="20">
        <v>30</v>
      </c>
      <c r="E5" s="29"/>
      <c r="F5" s="20">
        <v>50</v>
      </c>
      <c r="G5" s="29"/>
      <c r="H5" s="20">
        <v>100</v>
      </c>
      <c r="I5" s="29"/>
      <c r="J5" s="20">
        <v>650</v>
      </c>
      <c r="K5" s="29"/>
      <c r="L5" s="20">
        <v>620</v>
      </c>
      <c r="M5" s="29"/>
      <c r="N5" s="20">
        <v>100</v>
      </c>
      <c r="O5" s="29"/>
      <c r="P5" s="21">
        <f aca="true" t="shared" si="0" ref="P5:P11">+(D5*E5)+(F5*G5)+(H5*I5)+(J5*K5)+(L5*M5)+(N5*O5)</f>
        <v>0</v>
      </c>
    </row>
    <row r="6" spans="2:16" ht="15">
      <c r="B6" s="33" t="s">
        <v>41</v>
      </c>
      <c r="C6" s="20">
        <v>25</v>
      </c>
      <c r="D6" s="20">
        <v>4</v>
      </c>
      <c r="E6" s="29"/>
      <c r="F6" s="20">
        <v>4</v>
      </c>
      <c r="G6" s="29"/>
      <c r="H6" s="20">
        <v>4</v>
      </c>
      <c r="I6" s="29"/>
      <c r="J6" s="20">
        <v>4</v>
      </c>
      <c r="K6" s="29"/>
      <c r="L6" s="20">
        <v>4</v>
      </c>
      <c r="M6" s="29"/>
      <c r="N6" s="20">
        <v>5</v>
      </c>
      <c r="O6" s="29"/>
      <c r="P6" s="21">
        <f t="shared" si="0"/>
        <v>0</v>
      </c>
    </row>
    <row r="7" spans="2:16" ht="15">
      <c r="B7" s="33" t="s">
        <v>42</v>
      </c>
      <c r="C7" s="20">
        <v>30</v>
      </c>
      <c r="D7" s="20">
        <v>5</v>
      </c>
      <c r="E7" s="29"/>
      <c r="F7" s="20">
        <v>5</v>
      </c>
      <c r="G7" s="29"/>
      <c r="H7" s="20">
        <v>5</v>
      </c>
      <c r="I7" s="29"/>
      <c r="J7" s="20">
        <v>5</v>
      </c>
      <c r="K7" s="29"/>
      <c r="L7" s="20">
        <v>5</v>
      </c>
      <c r="M7" s="29"/>
      <c r="N7" s="20">
        <v>5</v>
      </c>
      <c r="O7" s="29"/>
      <c r="P7" s="21">
        <f t="shared" si="0"/>
        <v>0</v>
      </c>
    </row>
    <row r="8" spans="2:16" ht="15">
      <c r="B8" s="33" t="s">
        <v>43</v>
      </c>
      <c r="C8" s="20">
        <v>200</v>
      </c>
      <c r="D8" s="20">
        <v>10</v>
      </c>
      <c r="E8" s="29"/>
      <c r="F8" s="20">
        <v>10</v>
      </c>
      <c r="G8" s="29"/>
      <c r="H8" s="20">
        <v>10</v>
      </c>
      <c r="I8" s="29"/>
      <c r="J8" s="20">
        <v>10</v>
      </c>
      <c r="K8" s="29"/>
      <c r="L8" s="20">
        <v>80</v>
      </c>
      <c r="M8" s="29"/>
      <c r="N8" s="20">
        <v>80</v>
      </c>
      <c r="O8" s="29"/>
      <c r="P8" s="21">
        <f t="shared" si="0"/>
        <v>0</v>
      </c>
    </row>
    <row r="9" spans="2:16" ht="15">
      <c r="B9" s="33" t="s">
        <v>44</v>
      </c>
      <c r="C9" s="20">
        <v>100</v>
      </c>
      <c r="D9" s="20">
        <v>10</v>
      </c>
      <c r="E9" s="29"/>
      <c r="F9" s="20">
        <v>10</v>
      </c>
      <c r="G9" s="29"/>
      <c r="H9" s="20">
        <v>10</v>
      </c>
      <c r="I9" s="29"/>
      <c r="J9" s="20">
        <v>10</v>
      </c>
      <c r="K9" s="29"/>
      <c r="L9" s="20">
        <v>40</v>
      </c>
      <c r="M9" s="29"/>
      <c r="N9" s="20">
        <v>20</v>
      </c>
      <c r="O9" s="29"/>
      <c r="P9" s="21">
        <f t="shared" si="0"/>
        <v>0</v>
      </c>
    </row>
    <row r="10" spans="2:16" ht="15">
      <c r="B10" s="33" t="s">
        <v>45</v>
      </c>
      <c r="C10" s="20">
        <v>100</v>
      </c>
      <c r="D10" s="20">
        <v>10</v>
      </c>
      <c r="E10" s="29"/>
      <c r="F10" s="20">
        <v>10</v>
      </c>
      <c r="G10" s="29"/>
      <c r="H10" s="20">
        <v>10</v>
      </c>
      <c r="I10" s="29"/>
      <c r="J10" s="20">
        <v>20</v>
      </c>
      <c r="K10" s="29"/>
      <c r="L10" s="20">
        <v>20</v>
      </c>
      <c r="M10" s="29"/>
      <c r="N10" s="20">
        <v>30</v>
      </c>
      <c r="O10" s="29"/>
      <c r="P10" s="21">
        <f t="shared" si="0"/>
        <v>0</v>
      </c>
    </row>
    <row r="11" spans="2:16" ht="15" thickBot="1">
      <c r="B11" s="34" t="s">
        <v>46</v>
      </c>
      <c r="C11" s="9">
        <v>60</v>
      </c>
      <c r="D11" s="9">
        <v>10</v>
      </c>
      <c r="E11" s="30"/>
      <c r="F11" s="9">
        <v>10</v>
      </c>
      <c r="G11" s="30"/>
      <c r="H11" s="9">
        <v>10</v>
      </c>
      <c r="I11" s="30"/>
      <c r="J11" s="9">
        <v>10</v>
      </c>
      <c r="K11" s="30"/>
      <c r="L11" s="9">
        <v>10</v>
      </c>
      <c r="M11" s="30"/>
      <c r="N11" s="9">
        <v>10</v>
      </c>
      <c r="O11" s="30"/>
      <c r="P11" s="23">
        <f t="shared" si="0"/>
        <v>0</v>
      </c>
    </row>
    <row r="12" spans="2:16" ht="15" thickBot="1">
      <c r="B12" s="40" t="s">
        <v>12</v>
      </c>
      <c r="C12" s="41">
        <v>3650</v>
      </c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31">
        <f>SUM(P4:P11)</f>
        <v>0</v>
      </c>
    </row>
    <row r="14" ht="15">
      <c r="B14" s="27" t="s">
        <v>50</v>
      </c>
    </row>
    <row r="15" ht="15">
      <c r="B15" s="27" t="s">
        <v>51</v>
      </c>
    </row>
  </sheetData>
  <sheetProtection algorithmName="SHA-512" hashValue="Us6EYtzyOlbiyQt8ApswdwnlapxfdsGyzeDol29YufANrQ/EZ5N8wojtB5gmqv8l5EBg76H52lrhf+nH7A3Utw==" saltValue="eCrwv37u6KqdvyQ6oK2ldw==" spinCount="100000" sheet="1" objects="1" scenarios="1"/>
  <mergeCells count="1">
    <mergeCell ref="D2:O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Haferník</dc:creator>
  <cp:keywords/>
  <dc:description/>
  <cp:lastModifiedBy>Filip Haferník</cp:lastModifiedBy>
  <dcterms:created xsi:type="dcterms:W3CDTF">2022-07-25T07:24:40Z</dcterms:created>
  <dcterms:modified xsi:type="dcterms:W3CDTF">2022-07-26T05:51:35Z</dcterms:modified>
  <cp:category/>
  <cp:version/>
  <cp:contentType/>
  <cp:contentStatus/>
</cp:coreProperties>
</file>