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IV.etapa - SO 101 Dopravn..." sheetId="2" r:id="rId2"/>
    <sheet name="IV.etapa-VO - SO 401 Veře..." sheetId="3" r:id="rId3"/>
    <sheet name="IV.etapa-VRN - Vedlejší r..." sheetId="4" r:id="rId4"/>
    <sheet name="Seznam figur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'IV.etapa - SO 101 Dopravn...'!$C$140:$K$562</definedName>
    <definedName name="_xlnm.Print_Area" localSheetId="1">'IV.etapa - SO 101 Dopravn...'!$C$82:$J$120,'IV.etapa - SO 101 Dopravn...'!$C$126:$J$562</definedName>
    <definedName name="_xlnm.Print_Titles" localSheetId="1">'IV.etapa - SO 101 Dopravn...'!$140:$140</definedName>
    <definedName name="_xlnm._FilterDatabase" localSheetId="2" hidden="1">'IV.etapa-VO - SO 401 Veře...'!$C$121:$K$182</definedName>
    <definedName name="_xlnm.Print_Area" localSheetId="2">'IV.etapa-VO - SO 401 Veře...'!$C$82:$J$101,'IV.etapa-VO - SO 401 Veře...'!$C$107:$J$182</definedName>
    <definedName name="_xlnm.Print_Titles" localSheetId="2">'IV.etapa-VO - SO 401 Veře...'!$121:$121</definedName>
    <definedName name="_xlnm._FilterDatabase" localSheetId="3" hidden="1">'IV.etapa-VRN - Vedlejší r...'!$C$125:$K$147</definedName>
    <definedName name="_xlnm.Print_Area" localSheetId="3">'IV.etapa-VRN - Vedlejší r...'!$C$82:$J$105,'IV.etapa-VRN - Vedlejší r...'!$C$111:$J$147</definedName>
    <definedName name="_xlnm.Print_Titles" localSheetId="3">'IV.etapa-VRN - Vedlejší r...'!$125:$125</definedName>
    <definedName name="_xlnm.Print_Area" localSheetId="4">'Seznam figur'!$C$4:$G$79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9"/>
  <c r="J38"/>
  <c i="1" r="AY98"/>
  <c i="4" r="J37"/>
  <c i="1" r="AX98"/>
  <c i="4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93"/>
  <c r="J16"/>
  <c r="J14"/>
  <c r="J120"/>
  <c r="E7"/>
  <c r="E114"/>
  <c i="3" r="J39"/>
  <c r="J38"/>
  <c i="1" r="AY97"/>
  <c i="3" r="J37"/>
  <c i="1" r="AX97"/>
  <c i="3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93"/>
  <c r="J22"/>
  <c r="J20"/>
  <c r="E20"/>
  <c r="F119"/>
  <c r="J19"/>
  <c r="J17"/>
  <c r="E17"/>
  <c r="F118"/>
  <c r="J16"/>
  <c r="J14"/>
  <c r="J116"/>
  <c r="E7"/>
  <c r="E85"/>
  <c i="2" r="J39"/>
  <c r="J38"/>
  <c i="1" r="AY96"/>
  <c i="2" r="J37"/>
  <c i="1" r="AX96"/>
  <c i="2" r="BI562"/>
  <c r="BH562"/>
  <c r="BG562"/>
  <c r="BF562"/>
  <c r="T562"/>
  <c r="T561"/>
  <c r="R562"/>
  <c r="R561"/>
  <c r="P562"/>
  <c r="P561"/>
  <c r="BI559"/>
  <c r="BH559"/>
  <c r="BG559"/>
  <c r="BF559"/>
  <c r="T559"/>
  <c r="R559"/>
  <c r="P559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F135"/>
  <c r="E133"/>
  <c r="F91"/>
  <c r="E89"/>
  <c r="J26"/>
  <c r="E26"/>
  <c r="J138"/>
  <c r="J25"/>
  <c r="J23"/>
  <c r="E23"/>
  <c r="J93"/>
  <c r="J22"/>
  <c r="J20"/>
  <c r="E20"/>
  <c r="F138"/>
  <c r="J19"/>
  <c r="J17"/>
  <c r="E17"/>
  <c r="F137"/>
  <c r="J16"/>
  <c r="J14"/>
  <c r="J135"/>
  <c r="E7"/>
  <c r="E129"/>
  <c i="1" r="L90"/>
  <c r="AM90"/>
  <c r="AM89"/>
  <c r="L89"/>
  <c r="AM87"/>
  <c r="L87"/>
  <c r="L85"/>
  <c r="L84"/>
  <c i="2" r="J562"/>
  <c r="J547"/>
  <c r="BK518"/>
  <c r="BK505"/>
  <c r="BK500"/>
  <c r="BK487"/>
  <c r="J480"/>
  <c r="J472"/>
  <c r="J465"/>
  <c r="J457"/>
  <c r="J446"/>
  <c r="J434"/>
  <c r="BK426"/>
  <c r="BK424"/>
  <c r="J417"/>
  <c r="J412"/>
  <c r="BK403"/>
  <c r="BK379"/>
  <c r="BK375"/>
  <c r="BK372"/>
  <c r="BK368"/>
  <c r="J353"/>
  <c r="BK344"/>
  <c r="BK335"/>
  <c r="J331"/>
  <c r="BK316"/>
  <c r="J311"/>
  <c r="J297"/>
  <c r="J287"/>
  <c r="J270"/>
  <c r="J263"/>
  <c r="BK255"/>
  <c r="J242"/>
  <c r="BK231"/>
  <c r="J226"/>
  <c r="J217"/>
  <c r="J206"/>
  <c r="J200"/>
  <c r="BK191"/>
  <c r="J165"/>
  <c r="J158"/>
  <c r="BK151"/>
  <c r="BK144"/>
  <c r="BK536"/>
  <c r="BK534"/>
  <c r="BK526"/>
  <c r="J516"/>
  <c r="J498"/>
  <c r="BK490"/>
  <c r="BK482"/>
  <c r="J477"/>
  <c r="BK475"/>
  <c r="J464"/>
  <c r="J454"/>
  <c r="J447"/>
  <c r="BK440"/>
  <c r="J428"/>
  <c r="BK412"/>
  <c r="BK409"/>
  <c r="BK404"/>
  <c r="BK382"/>
  <c r="J372"/>
  <c r="BK360"/>
  <c r="BK352"/>
  <c r="BK346"/>
  <c r="J343"/>
  <c r="J333"/>
  <c r="J322"/>
  <c r="J304"/>
  <c r="J295"/>
  <c r="BK287"/>
  <c r="BK283"/>
  <c r="J275"/>
  <c r="BK188"/>
  <c r="J170"/>
  <c r="BK164"/>
  <c r="J150"/>
  <c r="BK551"/>
  <c r="BK542"/>
  <c r="J511"/>
  <c r="BK499"/>
  <c r="J492"/>
  <c r="BK486"/>
  <c r="J483"/>
  <c r="J481"/>
  <c r="J478"/>
  <c r="BK470"/>
  <c r="BK444"/>
  <c r="J438"/>
  <c r="BK419"/>
  <c r="BK410"/>
  <c r="J396"/>
  <c r="BK385"/>
  <c r="J370"/>
  <c r="J357"/>
  <c r="J350"/>
  <c r="BK343"/>
  <c r="J330"/>
  <c r="BK320"/>
  <c r="J302"/>
  <c r="BK291"/>
  <c r="BK275"/>
  <c r="J260"/>
  <c r="J246"/>
  <c r="J240"/>
  <c r="J231"/>
  <c r="BK221"/>
  <c r="BK214"/>
  <c r="J202"/>
  <c r="J189"/>
  <c r="BK174"/>
  <c r="BK162"/>
  <c r="J146"/>
  <c r="BK547"/>
  <c r="J540"/>
  <c r="J538"/>
  <c r="BK530"/>
  <c r="J526"/>
  <c r="BK516"/>
  <c r="BK512"/>
  <c r="J506"/>
  <c r="BK501"/>
  <c r="J499"/>
  <c r="J490"/>
  <c r="BK477"/>
  <c r="BK469"/>
  <c r="J467"/>
  <c r="J462"/>
  <c r="J452"/>
  <c r="J444"/>
  <c r="BK432"/>
  <c r="J414"/>
  <c r="J403"/>
  <c r="BK400"/>
  <c r="BK388"/>
  <c r="J382"/>
  <c r="J375"/>
  <c r="BK364"/>
  <c r="BK358"/>
  <c r="J352"/>
  <c r="BK348"/>
  <c r="BK341"/>
  <c r="J337"/>
  <c r="BK329"/>
  <c r="J313"/>
  <c r="BK311"/>
  <c r="J306"/>
  <c r="J276"/>
  <c r="BK270"/>
  <c r="J264"/>
  <c r="BK250"/>
  <c r="BK240"/>
  <c r="BK226"/>
  <c r="J223"/>
  <c r="J221"/>
  <c r="J210"/>
  <c r="BK206"/>
  <c r="J197"/>
  <c r="BK193"/>
  <c r="BK189"/>
  <c r="BK184"/>
  <c r="BK172"/>
  <c r="BK160"/>
  <c r="BK156"/>
  <c r="J149"/>
  <c i="1" r="AS95"/>
  <c i="3" r="J168"/>
  <c r="J157"/>
  <c r="BK155"/>
  <c r="J153"/>
  <c r="J149"/>
  <c r="BK147"/>
  <c r="J145"/>
  <c r="BK143"/>
  <c r="BK139"/>
  <c r="J135"/>
  <c r="J182"/>
  <c r="J180"/>
  <c r="J178"/>
  <c r="J176"/>
  <c r="J172"/>
  <c r="BK169"/>
  <c r="BK166"/>
  <c r="BK158"/>
  <c r="J152"/>
  <c r="J147"/>
  <c r="BK142"/>
  <c r="J136"/>
  <c r="BK133"/>
  <c r="BK131"/>
  <c r="BK182"/>
  <c r="BK180"/>
  <c r="BK179"/>
  <c r="J177"/>
  <c r="J175"/>
  <c r="J171"/>
  <c r="J169"/>
  <c r="J166"/>
  <c r="J160"/>
  <c r="J156"/>
  <c r="BK150"/>
  <c r="J143"/>
  <c r="J138"/>
  <c r="J133"/>
  <c r="J130"/>
  <c r="BK129"/>
  <c r="J127"/>
  <c r="J165"/>
  <c r="BK163"/>
  <c r="BK160"/>
  <c r="J158"/>
  <c r="BK157"/>
  <c r="BK154"/>
  <c r="J150"/>
  <c r="BK145"/>
  <c r="J140"/>
  <c r="BK137"/>
  <c r="BK130"/>
  <c r="J129"/>
  <c r="BK127"/>
  <c r="BK125"/>
  <c i="4" r="BK146"/>
  <c r="BK137"/>
  <c r="J133"/>
  <c r="J129"/>
  <c r="J145"/>
  <c r="J137"/>
  <c r="BK131"/>
  <c r="BK147"/>
  <c r="J144"/>
  <c r="J142"/>
  <c r="J140"/>
  <c r="BK130"/>
  <c r="BK144"/>
  <c r="J143"/>
  <c r="BK142"/>
  <c r="BK140"/>
  <c r="J136"/>
  <c r="BK133"/>
  <c i="2" r="J559"/>
  <c r="BK549"/>
  <c r="BK523"/>
  <c r="BK507"/>
  <c r="BK502"/>
  <c r="J496"/>
  <c r="J486"/>
  <c r="BK476"/>
  <c r="BK467"/>
  <c r="J458"/>
  <c r="BK447"/>
  <c r="BK436"/>
  <c r="J430"/>
  <c r="BK421"/>
  <c r="BK415"/>
  <c r="BK407"/>
  <c r="J402"/>
  <c r="BK381"/>
  <c r="BK376"/>
  <c r="J371"/>
  <c r="BK366"/>
  <c r="J349"/>
  <c r="J338"/>
  <c r="BK332"/>
  <c r="BK317"/>
  <c r="BK304"/>
  <c r="J291"/>
  <c r="J283"/>
  <c r="J273"/>
  <c r="BK264"/>
  <c r="BK260"/>
  <c r="BK244"/>
  <c r="BK232"/>
  <c r="BK222"/>
  <c r="J214"/>
  <c r="J208"/>
  <c r="BK202"/>
  <c r="BK197"/>
  <c r="BK161"/>
  <c r="BK155"/>
  <c r="BK150"/>
  <c r="BK146"/>
  <c r="BK555"/>
  <c r="BK532"/>
  <c r="J523"/>
  <c r="J512"/>
  <c r="BK497"/>
  <c r="BK491"/>
  <c r="BK483"/>
  <c r="BK478"/>
  <c r="J469"/>
  <c r="BK458"/>
  <c r="J456"/>
  <c r="BK450"/>
  <c r="BK441"/>
  <c r="BK438"/>
  <c r="J426"/>
  <c r="J407"/>
  <c r="J400"/>
  <c r="J398"/>
  <c r="J376"/>
  <c r="J368"/>
  <c r="J359"/>
  <c r="J351"/>
  <c r="J344"/>
  <c r="J324"/>
  <c r="BK313"/>
  <c r="BK306"/>
  <c r="BK297"/>
  <c r="J293"/>
  <c r="J281"/>
  <c r="BK263"/>
  <c r="J184"/>
  <c r="J169"/>
  <c r="J162"/>
  <c r="J151"/>
  <c r="J551"/>
  <c r="BK540"/>
  <c r="J507"/>
  <c r="J502"/>
  <c r="BK495"/>
  <c r="BK488"/>
  <c r="J485"/>
  <c r="J482"/>
  <c r="J479"/>
  <c r="BK471"/>
  <c r="J450"/>
  <c r="J440"/>
  <c r="J421"/>
  <c r="BK417"/>
  <c r="BK398"/>
  <c r="BK389"/>
  <c r="BK386"/>
  <c r="J364"/>
  <c r="J355"/>
  <c r="J348"/>
  <c r="J341"/>
  <c r="BK327"/>
  <c r="J317"/>
  <c r="BK293"/>
  <c r="J289"/>
  <c r="J261"/>
  <c r="J248"/>
  <c r="J244"/>
  <c r="J238"/>
  <c r="J224"/>
  <c r="J219"/>
  <c r="BK212"/>
  <c r="J193"/>
  <c r="J186"/>
  <c r="J172"/>
  <c r="J161"/>
  <c r="J549"/>
  <c r="J542"/>
  <c r="BK538"/>
  <c r="J532"/>
  <c r="J528"/>
  <c r="J518"/>
  <c r="BK511"/>
  <c r="BK503"/>
  <c r="BK496"/>
  <c r="J491"/>
  <c r="BK484"/>
  <c r="BK472"/>
  <c r="BK465"/>
  <c r="J460"/>
  <c r="BK446"/>
  <c r="J436"/>
  <c r="BK434"/>
  <c r="BK428"/>
  <c r="J404"/>
  <c r="BK399"/>
  <c r="J385"/>
  <c r="J381"/>
  <c r="J366"/>
  <c r="J360"/>
  <c r="BK353"/>
  <c r="J346"/>
  <c r="BK339"/>
  <c r="BK333"/>
  <c r="BK330"/>
  <c r="BK324"/>
  <c r="J320"/>
  <c r="J314"/>
  <c r="J308"/>
  <c r="BK295"/>
  <c r="BK273"/>
  <c r="J268"/>
  <c r="J255"/>
  <c r="BK248"/>
  <c r="BK229"/>
  <c r="BK224"/>
  <c r="J222"/>
  <c r="J212"/>
  <c r="BK208"/>
  <c r="BK200"/>
  <c r="BK195"/>
  <c r="J191"/>
  <c r="BK186"/>
  <c r="J182"/>
  <c r="BK170"/>
  <c r="BK158"/>
  <c r="J155"/>
  <c r="J144"/>
  <c i="3" r="BK176"/>
  <c r="BK175"/>
  <c r="J174"/>
  <c r="BK173"/>
  <c r="BK172"/>
  <c r="BK170"/>
  <c r="BK167"/>
  <c r="BK162"/>
  <c r="BK161"/>
  <c r="BK156"/>
  <c r="J154"/>
  <c r="J151"/>
  <c r="BK148"/>
  <c r="BK146"/>
  <c r="BK144"/>
  <c r="J141"/>
  <c r="BK136"/>
  <c r="J131"/>
  <c r="J181"/>
  <c r="J179"/>
  <c r="BK177"/>
  <c r="BK174"/>
  <c r="BK171"/>
  <c r="BK168"/>
  <c r="BK165"/>
  <c r="BK153"/>
  <c r="BK149"/>
  <c r="J144"/>
  <c r="BK141"/>
  <c r="BK134"/>
  <c r="BK132"/>
  <c r="J125"/>
  <c r="BK181"/>
  <c r="BK178"/>
  <c r="J173"/>
  <c r="J170"/>
  <c r="J167"/>
  <c r="J164"/>
  <c r="J163"/>
  <c r="BK159"/>
  <c r="BK151"/>
  <c r="J146"/>
  <c r="BK140"/>
  <c r="J137"/>
  <c r="BK135"/>
  <c r="J132"/>
  <c r="BK128"/>
  <c r="BK126"/>
  <c r="BK164"/>
  <c r="J162"/>
  <c r="J161"/>
  <c r="J159"/>
  <c r="J155"/>
  <c r="BK152"/>
  <c r="J148"/>
  <c r="J142"/>
  <c r="J139"/>
  <c r="BK138"/>
  <c r="J134"/>
  <c r="J128"/>
  <c r="J126"/>
  <c i="4" r="BK139"/>
  <c r="BK134"/>
  <c r="J131"/>
  <c r="J147"/>
  <c r="J134"/>
  <c r="BK129"/>
  <c r="J146"/>
  <c r="BK145"/>
  <c r="BK143"/>
  <c r="BK136"/>
  <c r="J139"/>
  <c r="J130"/>
  <c i="2" r="BK559"/>
  <c r="J555"/>
  <c r="BK545"/>
  <c r="BK509"/>
  <c r="J503"/>
  <c r="J497"/>
  <c r="J495"/>
  <c r="BK479"/>
  <c r="J471"/>
  <c r="BK460"/>
  <c r="BK456"/>
  <c r="BK437"/>
  <c r="J435"/>
  <c r="J432"/>
  <c r="J419"/>
  <c r="BK414"/>
  <c r="J406"/>
  <c r="BK396"/>
  <c r="J377"/>
  <c r="J374"/>
  <c r="BK370"/>
  <c r="BK355"/>
  <c r="BK350"/>
  <c r="J339"/>
  <c r="BK337"/>
  <c r="J327"/>
  <c r="BK315"/>
  <c r="BK302"/>
  <c r="BK289"/>
  <c r="BK281"/>
  <c r="BK268"/>
  <c r="BK261"/>
  <c r="BK253"/>
  <c r="BK238"/>
  <c r="J229"/>
  <c r="BK219"/>
  <c r="BK210"/>
  <c r="BK204"/>
  <c r="J195"/>
  <c r="BK169"/>
  <c r="J160"/>
  <c r="J153"/>
  <c r="BK149"/>
  <c r="BK562"/>
  <c r="J536"/>
  <c r="BK528"/>
  <c r="J520"/>
  <c r="J501"/>
  <c r="BK492"/>
  <c r="J488"/>
  <c r="BK481"/>
  <c r="J476"/>
  <c r="J468"/>
  <c r="BK457"/>
  <c r="BK452"/>
  <c r="BK443"/>
  <c r="J437"/>
  <c r="J410"/>
  <c r="BK406"/>
  <c r="J399"/>
  <c r="J389"/>
  <c r="BK374"/>
  <c r="J362"/>
  <c r="J358"/>
  <c r="J347"/>
  <c r="BK338"/>
  <c r="J329"/>
  <c r="BK314"/>
  <c r="BK308"/>
  <c r="BK299"/>
  <c r="BK285"/>
  <c r="BK276"/>
  <c r="J250"/>
  <c r="J174"/>
  <c r="BK165"/>
  <c r="BK153"/>
  <c r="J553"/>
  <c r="BK514"/>
  <c r="BK506"/>
  <c r="BK498"/>
  <c r="J494"/>
  <c r="J487"/>
  <c r="J484"/>
  <c r="BK480"/>
  <c r="J475"/>
  <c r="BK462"/>
  <c r="J443"/>
  <c r="J424"/>
  <c r="J415"/>
  <c r="J397"/>
  <c r="J388"/>
  <c r="BK377"/>
  <c r="BK359"/>
  <c r="BK351"/>
  <c r="BK331"/>
  <c r="BK325"/>
  <c r="J315"/>
  <c r="J299"/>
  <c r="J285"/>
  <c r="J253"/>
  <c r="BK246"/>
  <c r="BK242"/>
  <c r="J232"/>
  <c r="BK223"/>
  <c r="BK217"/>
  <c r="J204"/>
  <c r="J188"/>
  <c r="BK182"/>
  <c r="J164"/>
  <c r="J156"/>
  <c r="BK553"/>
  <c r="J545"/>
  <c r="J534"/>
  <c r="J530"/>
  <c r="BK520"/>
  <c r="J514"/>
  <c r="J509"/>
  <c r="J505"/>
  <c r="J500"/>
  <c r="BK494"/>
  <c r="BK485"/>
  <c r="J470"/>
  <c r="BK468"/>
  <c r="BK464"/>
  <c r="BK454"/>
  <c r="J441"/>
  <c r="BK435"/>
  <c r="BK430"/>
  <c r="J409"/>
  <c r="BK402"/>
  <c r="BK397"/>
  <c r="J386"/>
  <c r="J379"/>
  <c r="BK371"/>
  <c r="BK362"/>
  <c r="BK357"/>
  <c r="BK349"/>
  <c r="BK347"/>
  <c r="J335"/>
  <c r="J332"/>
  <c r="J325"/>
  <c r="BK322"/>
  <c r="J316"/>
  <c l="1" r="BK143"/>
  <c r="T143"/>
  <c r="T199"/>
  <c r="R216"/>
  <c r="T216"/>
  <c r="R228"/>
  <c r="BK252"/>
  <c r="J252"/>
  <c r="J104"/>
  <c r="R252"/>
  <c r="BK272"/>
  <c r="J272"/>
  <c r="J105"/>
  <c r="R272"/>
  <c r="BK286"/>
  <c r="J286"/>
  <c r="J106"/>
  <c r="R286"/>
  <c r="BK301"/>
  <c r="J301"/>
  <c r="J107"/>
  <c r="R301"/>
  <c r="BK310"/>
  <c r="J310"/>
  <c r="J108"/>
  <c r="T310"/>
  <c r="P354"/>
  <c r="BK423"/>
  <c r="J423"/>
  <c r="J112"/>
  <c r="T453"/>
  <c r="P474"/>
  <c r="T489"/>
  <c r="R525"/>
  <c r="P544"/>
  <c i="3" r="P124"/>
  <c r="P123"/>
  <c r="P122"/>
  <c i="1" r="AU97"/>
  <c i="4" r="P128"/>
  <c r="P135"/>
  <c i="2" r="P143"/>
  <c r="P199"/>
  <c r="BK216"/>
  <c r="J216"/>
  <c r="J102"/>
  <c r="P228"/>
  <c r="BK354"/>
  <c r="J354"/>
  <c r="J111"/>
  <c r="R423"/>
  <c r="BK453"/>
  <c r="J453"/>
  <c r="J113"/>
  <c r="BK474"/>
  <c r="J474"/>
  <c r="J115"/>
  <c r="BK489"/>
  <c r="J489"/>
  <c r="J116"/>
  <c r="P525"/>
  <c r="T544"/>
  <c i="3" r="R124"/>
  <c r="R123"/>
  <c r="R122"/>
  <c i="4" r="R128"/>
  <c r="P132"/>
  <c r="BK138"/>
  <c r="J138"/>
  <c r="J103"/>
  <c i="2" r="R143"/>
  <c r="BK199"/>
  <c r="J199"/>
  <c r="J101"/>
  <c r="R199"/>
  <c r="P216"/>
  <c r="BK228"/>
  <c r="J228"/>
  <c r="J103"/>
  <c r="T228"/>
  <c r="P252"/>
  <c r="T252"/>
  <c r="P272"/>
  <c r="T272"/>
  <c r="P286"/>
  <c r="T286"/>
  <c r="P301"/>
  <c r="T301"/>
  <c r="P310"/>
  <c r="R310"/>
  <c r="BK319"/>
  <c r="J319"/>
  <c r="J109"/>
  <c r="P319"/>
  <c r="R319"/>
  <c r="T319"/>
  <c r="BK334"/>
  <c r="J334"/>
  <c r="J110"/>
  <c r="P334"/>
  <c r="R334"/>
  <c r="T334"/>
  <c r="R354"/>
  <c r="P423"/>
  <c r="P453"/>
  <c r="T474"/>
  <c r="R489"/>
  <c r="T525"/>
  <c r="BK544"/>
  <c r="J544"/>
  <c r="J118"/>
  <c i="3" r="BK124"/>
  <c r="J124"/>
  <c r="J100"/>
  <c r="T124"/>
  <c r="T123"/>
  <c r="T122"/>
  <c i="4" r="T128"/>
  <c r="BK135"/>
  <c r="J135"/>
  <c r="J102"/>
  <c r="R138"/>
  <c i="2" r="T354"/>
  <c r="T423"/>
  <c r="R453"/>
  <c r="R474"/>
  <c r="P489"/>
  <c r="BK525"/>
  <c r="J525"/>
  <c r="J117"/>
  <c r="R544"/>
  <c i="4" r="BK128"/>
  <c r="J128"/>
  <c r="J100"/>
  <c r="BK132"/>
  <c r="J132"/>
  <c r="J101"/>
  <c r="R132"/>
  <c r="T132"/>
  <c r="R135"/>
  <c r="T135"/>
  <c r="P138"/>
  <c r="T138"/>
  <c r="BK141"/>
  <c r="J141"/>
  <c r="J104"/>
  <c r="P141"/>
  <c r="R141"/>
  <c r="T141"/>
  <c i="2" r="BK561"/>
  <c r="J561"/>
  <c r="J119"/>
  <c i="4" r="E85"/>
  <c r="J93"/>
  <c r="J94"/>
  <c r="F122"/>
  <c r="BE131"/>
  <c r="BE136"/>
  <c r="BE139"/>
  <c r="F123"/>
  <c r="BE130"/>
  <c r="BE144"/>
  <c i="3" r="BK123"/>
  <c r="J123"/>
  <c r="J99"/>
  <c i="4" r="J91"/>
  <c r="BE133"/>
  <c r="BE134"/>
  <c r="BE137"/>
  <c r="BE142"/>
  <c r="BE146"/>
  <c r="BE147"/>
  <c r="BE129"/>
  <c r="BE140"/>
  <c r="BE143"/>
  <c r="BE145"/>
  <c i="2" r="J143"/>
  <c r="J100"/>
  <c i="3" r="F93"/>
  <c r="E110"/>
  <c r="J118"/>
  <c r="BE126"/>
  <c r="BE127"/>
  <c r="BE129"/>
  <c r="BE134"/>
  <c r="BE143"/>
  <c r="BE154"/>
  <c r="BE158"/>
  <c r="BE166"/>
  <c r="J91"/>
  <c r="J94"/>
  <c r="BE125"/>
  <c r="BE128"/>
  <c r="BE131"/>
  <c r="BE137"/>
  <c r="BE139"/>
  <c r="BE140"/>
  <c r="BE141"/>
  <c r="BE144"/>
  <c r="BE146"/>
  <c r="BE147"/>
  <c r="BE153"/>
  <c r="BE156"/>
  <c r="BE157"/>
  <c r="BE161"/>
  <c r="BE167"/>
  <c r="BE178"/>
  <c r="BE179"/>
  <c r="BE180"/>
  <c r="BE181"/>
  <c r="BE182"/>
  <c r="F94"/>
  <c r="BE135"/>
  <c r="BE136"/>
  <c r="BE138"/>
  <c r="BE145"/>
  <c r="BE148"/>
  <c r="BE149"/>
  <c r="BE150"/>
  <c r="BE155"/>
  <c r="BE160"/>
  <c r="BE170"/>
  <c r="BE171"/>
  <c r="BE173"/>
  <c r="BE175"/>
  <c r="BE130"/>
  <c r="BE132"/>
  <c r="BE133"/>
  <c r="BE142"/>
  <c r="BE151"/>
  <c r="BE152"/>
  <c r="BE159"/>
  <c r="BE162"/>
  <c r="BE163"/>
  <c r="BE164"/>
  <c r="BE165"/>
  <c r="BE168"/>
  <c r="BE169"/>
  <c r="BE172"/>
  <c r="BE174"/>
  <c r="BE176"/>
  <c r="BE177"/>
  <c i="2" r="J91"/>
  <c r="J94"/>
  <c r="J137"/>
  <c r="BE150"/>
  <c r="BE161"/>
  <c r="BE169"/>
  <c r="BE197"/>
  <c r="BE204"/>
  <c r="BE206"/>
  <c r="BE214"/>
  <c r="BE219"/>
  <c r="BE223"/>
  <c r="BE226"/>
  <c r="BE232"/>
  <c r="BE238"/>
  <c r="BE244"/>
  <c r="BE260"/>
  <c r="BE261"/>
  <c r="BE268"/>
  <c r="BE297"/>
  <c r="BE302"/>
  <c r="BE327"/>
  <c r="BE331"/>
  <c r="BE343"/>
  <c r="BE350"/>
  <c r="BE368"/>
  <c r="BE389"/>
  <c r="BE406"/>
  <c r="BE410"/>
  <c r="BE415"/>
  <c r="BE421"/>
  <c r="BE424"/>
  <c r="BE437"/>
  <c r="BE438"/>
  <c r="BE443"/>
  <c r="BE447"/>
  <c r="BE450"/>
  <c r="BE457"/>
  <c r="BE458"/>
  <c r="BE475"/>
  <c r="BE478"/>
  <c r="BE480"/>
  <c r="BE481"/>
  <c r="BE486"/>
  <c r="BE487"/>
  <c r="BE491"/>
  <c r="BE495"/>
  <c r="BE497"/>
  <c r="BE502"/>
  <c r="BE523"/>
  <c r="BE530"/>
  <c r="BE534"/>
  <c r="BE536"/>
  <c r="BE538"/>
  <c r="BE542"/>
  <c r="E85"/>
  <c r="BE149"/>
  <c r="BE151"/>
  <c r="BE153"/>
  <c r="BE158"/>
  <c r="BE165"/>
  <c r="BE170"/>
  <c r="BE210"/>
  <c r="BE222"/>
  <c r="BE231"/>
  <c r="BE240"/>
  <c r="BE246"/>
  <c r="BE248"/>
  <c r="BE263"/>
  <c r="BE264"/>
  <c r="BE285"/>
  <c r="BE295"/>
  <c r="BE304"/>
  <c r="BE308"/>
  <c r="BE311"/>
  <c r="BE314"/>
  <c r="BE316"/>
  <c r="BE324"/>
  <c r="BE332"/>
  <c r="BE337"/>
  <c r="BE338"/>
  <c r="BE344"/>
  <c r="BE352"/>
  <c r="BE360"/>
  <c r="BE366"/>
  <c r="BE371"/>
  <c r="BE374"/>
  <c r="BE375"/>
  <c r="BE376"/>
  <c r="BE377"/>
  <c r="BE381"/>
  <c r="BE397"/>
  <c r="BE399"/>
  <c r="BE400"/>
  <c r="BE403"/>
  <c r="BE404"/>
  <c r="BE407"/>
  <c r="BE412"/>
  <c r="BE426"/>
  <c r="BE428"/>
  <c r="BE435"/>
  <c r="BE436"/>
  <c r="BE446"/>
  <c r="BE454"/>
  <c r="BE456"/>
  <c r="BE464"/>
  <c r="BE467"/>
  <c r="BE468"/>
  <c r="BE476"/>
  <c r="BE496"/>
  <c r="BE509"/>
  <c r="BE540"/>
  <c r="BE545"/>
  <c r="BE547"/>
  <c r="F93"/>
  <c r="BE144"/>
  <c r="BE146"/>
  <c r="BE155"/>
  <c r="BE156"/>
  <c r="BE160"/>
  <c r="BE189"/>
  <c r="BE191"/>
  <c r="BE253"/>
  <c r="BE255"/>
  <c r="BE270"/>
  <c r="BE281"/>
  <c r="BE283"/>
  <c r="BE289"/>
  <c r="BE315"/>
  <c r="BE325"/>
  <c r="BE330"/>
  <c r="BE335"/>
  <c r="BE339"/>
  <c r="BE348"/>
  <c r="BE349"/>
  <c r="BE353"/>
  <c r="BE355"/>
  <c r="BE364"/>
  <c r="BE370"/>
  <c r="BE372"/>
  <c r="BE379"/>
  <c r="BE386"/>
  <c r="BE396"/>
  <c r="BE414"/>
  <c r="BE417"/>
  <c r="BE419"/>
  <c r="BE430"/>
  <c r="BE432"/>
  <c r="BE434"/>
  <c r="BE444"/>
  <c r="BE460"/>
  <c r="BE465"/>
  <c r="BE471"/>
  <c r="BE472"/>
  <c r="BE479"/>
  <c r="BE484"/>
  <c r="BE494"/>
  <c r="BE499"/>
  <c r="BE500"/>
  <c r="BE501"/>
  <c r="BE505"/>
  <c r="BE507"/>
  <c r="BE512"/>
  <c r="BE518"/>
  <c r="BE520"/>
  <c r="BE528"/>
  <c r="BE532"/>
  <c r="BE551"/>
  <c r="BE553"/>
  <c r="BE562"/>
  <c r="F94"/>
  <c r="BE162"/>
  <c r="BE164"/>
  <c r="BE172"/>
  <c r="BE174"/>
  <c r="BE182"/>
  <c r="BE184"/>
  <c r="BE186"/>
  <c r="BE188"/>
  <c r="BE193"/>
  <c r="BE195"/>
  <c r="BE200"/>
  <c r="BE202"/>
  <c r="BE208"/>
  <c r="BE212"/>
  <c r="BE217"/>
  <c r="BE221"/>
  <c r="BE224"/>
  <c r="BE229"/>
  <c r="BE242"/>
  <c r="BE250"/>
  <c r="BE273"/>
  <c r="BE275"/>
  <c r="BE276"/>
  <c r="BE287"/>
  <c r="BE291"/>
  <c r="BE293"/>
  <c r="BE299"/>
  <c r="BE306"/>
  <c r="BE313"/>
  <c r="BE317"/>
  <c r="BE320"/>
  <c r="BE322"/>
  <c r="BE329"/>
  <c r="BE333"/>
  <c r="BE341"/>
  <c r="BE346"/>
  <c r="BE347"/>
  <c r="BE351"/>
  <c r="BE357"/>
  <c r="BE358"/>
  <c r="BE359"/>
  <c r="BE362"/>
  <c r="BE382"/>
  <c r="BE385"/>
  <c r="BE388"/>
  <c r="BE398"/>
  <c r="BE402"/>
  <c r="BE409"/>
  <c r="BE440"/>
  <c r="BE441"/>
  <c r="BE452"/>
  <c r="BE462"/>
  <c r="BE469"/>
  <c r="BE470"/>
  <c r="BE477"/>
  <c r="BE482"/>
  <c r="BE483"/>
  <c r="BE485"/>
  <c r="BE488"/>
  <c r="BE490"/>
  <c r="BE492"/>
  <c r="BE498"/>
  <c r="BE503"/>
  <c r="BE506"/>
  <c r="BE511"/>
  <c r="BE514"/>
  <c r="BE516"/>
  <c r="BE526"/>
  <c r="BE549"/>
  <c r="BE555"/>
  <c r="BE559"/>
  <c r="J36"/>
  <c i="1" r="AW96"/>
  <c i="3" r="J36"/>
  <c i="1" r="AW97"/>
  <c i="3" r="F38"/>
  <c i="1" r="BC97"/>
  <c i="4" r="F39"/>
  <c i="1" r="BD98"/>
  <c i="2" r="F39"/>
  <c i="1" r="BD96"/>
  <c i="3" r="F39"/>
  <c i="1" r="BD97"/>
  <c i="4" r="J36"/>
  <c i="1" r="AW98"/>
  <c i="4" r="F36"/>
  <c i="1" r="BA98"/>
  <c i="2" r="F36"/>
  <c i="1" r="BA96"/>
  <c i="2" r="F37"/>
  <c i="1" r="BB96"/>
  <c r="AS94"/>
  <c i="2" r="F38"/>
  <c i="1" r="BC96"/>
  <c i="3" r="F37"/>
  <c i="1" r="BB97"/>
  <c i="3" r="F36"/>
  <c i="1" r="BA97"/>
  <c i="4" r="F37"/>
  <c i="1" r="BB98"/>
  <c i="4" r="F38"/>
  <c i="1" r="BC98"/>
  <c i="2" l="1" r="R473"/>
  <c r="R142"/>
  <c r="R141"/>
  <c i="4" r="T127"/>
  <c r="T126"/>
  <c i="2" r="T473"/>
  <c i="4" r="P127"/>
  <c r="P126"/>
  <c i="1" r="AU98"/>
  <c i="4" r="R127"/>
  <c r="R126"/>
  <c i="2" r="T142"/>
  <c r="T141"/>
  <c r="P473"/>
  <c r="P142"/>
  <c r="P141"/>
  <c i="1" r="AU96"/>
  <c i="2" r="BK142"/>
  <c r="J142"/>
  <c r="J99"/>
  <c r="BK473"/>
  <c r="J473"/>
  <c r="J114"/>
  <c i="4" r="BK127"/>
  <c r="J127"/>
  <c r="J99"/>
  <c i="3" r="BK122"/>
  <c r="J122"/>
  <c r="J98"/>
  <c i="2" r="J35"/>
  <c i="1" r="AV96"/>
  <c r="AT96"/>
  <c i="2" r="F35"/>
  <c i="1" r="AZ96"/>
  <c i="3" r="J35"/>
  <c i="1" r="AV97"/>
  <c r="AT97"/>
  <c r="BD95"/>
  <c r="BD94"/>
  <c r="W33"/>
  <c i="4" r="J35"/>
  <c i="1" r="AV98"/>
  <c r="AT98"/>
  <c r="BA95"/>
  <c r="AW95"/>
  <c i="3" r="F35"/>
  <c i="1" r="AZ97"/>
  <c i="4" r="F35"/>
  <c i="1" r="AZ98"/>
  <c r="BB95"/>
  <c r="AX95"/>
  <c r="BC95"/>
  <c r="AY95"/>
  <c i="2" l="1" r="BK141"/>
  <c r="J141"/>
  <c r="J98"/>
  <c i="4" r="BK126"/>
  <c r="J126"/>
  <c r="J98"/>
  <c i="1" r="AU95"/>
  <c r="AU94"/>
  <c r="BB94"/>
  <c r="W31"/>
  <c i="3" r="J32"/>
  <c i="1" r="AG97"/>
  <c r="BA94"/>
  <c r="W30"/>
  <c r="BC94"/>
  <c r="W32"/>
  <c r="AZ95"/>
  <c r="AV95"/>
  <c r="AT95"/>
  <c i="3" l="1" r="J41"/>
  <c i="1" r="AN97"/>
  <c i="4" r="J32"/>
  <c i="1" r="AG98"/>
  <c i="2" r="J32"/>
  <c i="1" r="AG96"/>
  <c r="AN96"/>
  <c r="AW94"/>
  <c r="AK30"/>
  <c r="AX94"/>
  <c r="AZ94"/>
  <c r="W29"/>
  <c r="AY94"/>
  <c i="2" l="1" r="J41"/>
  <c i="4" r="J41"/>
  <c i="1" r="AN98"/>
  <c r="AG95"/>
  <c r="AG94"/>
  <c r="AK26"/>
  <c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<sst xmlns="http://schemas.openxmlformats.org/spreadsheetml/2006/main">
  <si>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</si>
  <si>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</si>
  <si>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</si>
  <si>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</si>
  <si>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</si>
  <si>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{9ea5aff5-798c-430a-94d7-a7723e6df223}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</si>
  <si>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</si>
  <si>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</si>
  <si>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</si>
  <si>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</si>
  <si>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</si>
  <si>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</si>
  <si>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</si>
  <si>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</si>
  <si>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2018s05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</si>
  <si>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</si>
  <si>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</si>
  <si>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NYMBURK - REGENERACE PANELOVÉHO SÍDLIŠTĚ JANKOVICE</t>
  </si>
  <si>
    <t>KSO:</t>
  </si>
  <si>
    <t>CC-CZ:</t>
  </si>
  <si>
    <t>Místo:</t>
  </si>
  <si>
    <t xml:space="preserve"> </t>
  </si>
  <si>
    <t>Datum:</t>
  </si>
  <si>
    <t>30. 9. 2019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</si>
  <si>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</si>
  <si>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</si>
  <si>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</si>
  <si>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</si>
  <si>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</si>
  <si>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</si>
  <si>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</si>
  <si>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</si>
  <si>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</si>
  <si>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</si>
  <si>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</si>
  <si>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</si>
  <si>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</si>
  <si>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</si>
  <si>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</si>
  <si>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</si>
  <si>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</si>
  <si>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</si>
  <si>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</si>
  <si>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</si>
  <si>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</si>
  <si>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</si>
  <si>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</si>
  <si>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</si>
  <si>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</si>
  <si>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</si>
  <si>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</si>
  <si>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</si>
  <si>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</si>
  <si>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</si>
  <si>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</si>
  <si>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</si>
  <si>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</si>
  <si>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</si>
  <si>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</si>
  <si>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</si>
  <si>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</si>
  <si>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</si>
  <si>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</si>
  <si>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</si>
  <si>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</si>
  <si>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</si>
  <si>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</si>
  <si>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</si>
  <si>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</si>
  <si>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</si>
  <si>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</si>
  <si>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</si>
  <si>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</si>
  <si>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</si>
  <si>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</si>
  <si>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</si>
  <si>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</si>
  <si>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IV</t>
  </si>
  <si>
    <t>IV.etapa</t>
  </si>
  <si>
    <t>STA</t>
  </si>
  <si>
    <t>1</t>
  </si>
  <si>
    <t>{d39e2951-fc7e-45e6-87e4-669e34e7fae2}</t>
  </si>
  <si>
    <t>2</t>
  </si>
  <si>
    <t>/</t>
  </si>
  <si>
    <t>SO 101 Dopravní plochy - IV.etapa</t>
  </si>
  <si>
    <t>Soupis</t>
  </si>
  <si>
    <t>{741e1885-c186-44b5-a364-36879101c473}</t>
  </si>
  <si>
    <t>IV.etapa-VO</t>
  </si>
  <si>
    <t>SO 401 Veřejné osvětlení - IV.etapa</t>
  </si>
  <si>
    <t>{7fc1a8d5-d4aa-4198-a99c-8738f5b73dc1}</t>
  </si>
  <si>
    <t>IV.etapa-VRN</t>
  </si>
  <si>
    <t>Vedlejší rozpočtové náklady - IV.etapa</t>
  </si>
  <si>
    <t>{fc6fab0d-a4c0-4a1f-8258-5691214024ec}</t>
  </si>
  <si>
    <t>oa</t>
  </si>
  <si>
    <t>odpad asfalt</t>
  </si>
  <si>
    <t>338,8</t>
  </si>
  <si>
    <t>oaf</t>
  </si>
  <si>
    <t>odpad asfalt-frézovaný</t>
  </si>
  <si>
    <t>691,84</t>
  </si>
  <si>
    <t>KRYCÍ LIST SOUPISU PRACÍ</t>
  </si>
  <si>
    <t>ob</t>
  </si>
  <si>
    <t>odpad beton</t>
  </si>
  <si>
    <t>2844,88</t>
  </si>
  <si>
    <t>ok</t>
  </si>
  <si>
    <t>odpad kamenivo</t>
  </si>
  <si>
    <t>1609,625</t>
  </si>
  <si>
    <t>plochach</t>
  </si>
  <si>
    <t>plocha chodníků</t>
  </si>
  <si>
    <t>2805</t>
  </si>
  <si>
    <t>plochakeř</t>
  </si>
  <si>
    <t>plocha pro nízké keře</t>
  </si>
  <si>
    <t>225</t>
  </si>
  <si>
    <t>Objekt:</t>
  </si>
  <si>
    <t>plochazch</t>
  </si>
  <si>
    <t>plocha zesíleného chodníku</t>
  </si>
  <si>
    <t>202</t>
  </si>
  <si>
    <t>IV - IV.etapa</t>
  </si>
  <si>
    <t>plvp</t>
  </si>
  <si>
    <t>plocha výměny podloží</t>
  </si>
  <si>
    <t>2330</t>
  </si>
  <si>
    <t>Soupis:</t>
  </si>
  <si>
    <t>psu</t>
  </si>
  <si>
    <t>plocha sadových úprav</t>
  </si>
  <si>
    <t>2385</t>
  </si>
  <si>
    <t>IV.etapa - SO 101 Dopravní plochy - IV.etapa</t>
  </si>
  <si>
    <t>vvp</t>
  </si>
  <si>
    <t>výkop výměna podloží</t>
  </si>
  <si>
    <t>699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</si>
  <si>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</si>
  <si>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</si>
  <si>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</si>
  <si>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</si>
  <si>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</si>
  <si>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</si>
  <si>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</si>
  <si>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1-1 - Případná výměna podloží</t>
  </si>
  <si>
    <t xml:space="preserve">    5-1 - Konstrukce A </t>
  </si>
  <si>
    <t xml:space="preserve">    5-2 - Konstrukce B - parkovací plochy</t>
  </si>
  <si>
    <t xml:space="preserve">    5-3 - Konstrukce C - chodníky, plochy u kontejnerů</t>
  </si>
  <si>
    <t xml:space="preserve">    5-5 - Konstrukce E - zesílený chodník</t>
  </si>
  <si>
    <t xml:space="preserve">    5-6 - Konstrukce F - retardéry a zvýšené plochy</t>
  </si>
  <si>
    <t xml:space="preserve">    5-6-1 - Konstrukce F1 - dlážděné komunikace</t>
  </si>
  <si>
    <t xml:space="preserve">    5-7 - Konstrukce G - živičný chodník</t>
  </si>
  <si>
    <t xml:space="preserve">    5-9 - Konstrukce H</t>
  </si>
  <si>
    <t xml:space="preserve">    8 - Trubní vedení</t>
  </si>
  <si>
    <t xml:space="preserve">    9 - Ostatní konstrukce a práce-bourání</t>
  </si>
  <si>
    <t xml:space="preserve">    9-1 - Mobiliář</t>
  </si>
  <si>
    <t xml:space="preserve">    9-1-2 - Dětské hřiště</t>
  </si>
  <si>
    <t xml:space="preserve">    9-2 - Terénní a sadové úpravy</t>
  </si>
  <si>
    <t xml:space="preserve">      9-2-1 - Odstranění </t>
  </si>
  <si>
    <t xml:space="preserve">      9-2-2 - Výsadby</t>
  </si>
  <si>
    <t xml:space="preserve">      9-2-3 - KTÚ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</si>
  <si>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</si>
  <si>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</si>
  <si>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</si>
  <si>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</si>
  <si>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</si>
  <si>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</si>
  <si>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</si>
  <si>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</si>
  <si>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</si>
  <si>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</si>
  <si>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</si>
  <si>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</si>
  <si>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</si>
  <si>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</si>
  <si>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</si>
  <si>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</si>
  <si>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</si>
  <si>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</si>
  <si>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</si>
  <si>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</si>
  <si>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</si>
  <si>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</si>
  <si>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</si>
  <si>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4</t>
  </si>
  <si>
    <t>-383879223</t>
  </si>
  <si>
    <t>VV</t>
  </si>
  <si>
    <t>15+(68+7)</t>
  </si>
  <si>
    <t>113106142</t>
  </si>
  <si>
    <t>Rozebrání dlažeb z betonových nebo kamenných dlaždic komunikací pro pěší strojně pl přes 50 m2</t>
  </si>
  <si>
    <t>913506962</t>
  </si>
  <si>
    <t>110+(25+8+9+113)</t>
  </si>
  <si>
    <t>Sad+šeř</t>
  </si>
  <si>
    <t>3</t>
  </si>
  <si>
    <t>113106171</t>
  </si>
  <si>
    <t>Rozebrání dlažeb vozovek ze zámkové dlažby s ložem z kameniva ručně</t>
  </si>
  <si>
    <t>754327550</t>
  </si>
  <si>
    <t>113106292</t>
  </si>
  <si>
    <t>Rozebrání vozovek ze silničních dílců spáry zalité cementovou maltou strojně pl přes 50 do 200m2</t>
  </si>
  <si>
    <t>1822260253</t>
  </si>
  <si>
    <t>5</t>
  </si>
  <si>
    <t>113107164</t>
  </si>
  <si>
    <t>Odstranění podkladu z kameniva drceného tl 400 mm strojně pl přes 50 do 200 m2</t>
  </si>
  <si>
    <t>1555247744</t>
  </si>
  <si>
    <t>220+110</t>
  </si>
  <si>
    <t>6</t>
  </si>
  <si>
    <t>113107322</t>
  </si>
  <si>
    <t>Odstranění podkladu z kameniva drceného tl 200 mm strojně pl do 50 m2</t>
  </si>
  <si>
    <t>-890979282</t>
  </si>
  <si>
    <t>265+90</t>
  </si>
  <si>
    <t>7</t>
  </si>
  <si>
    <t>113107163</t>
  </si>
  <si>
    <t>Odstranění podkladu z kameniva drceného tl 300 mm strojně pl přes 50 do 200 m2</t>
  </si>
  <si>
    <t>601830600</t>
  </si>
  <si>
    <t>8</t>
  </si>
  <si>
    <t>113107177</t>
  </si>
  <si>
    <t>Odstranění podkladu z betonu vyztuženého sítěmi tl 300 mm strojně pl přes 50 do 200 m2</t>
  </si>
  <si>
    <t>1602467894</t>
  </si>
  <si>
    <t>(120+75+30)+(110+80)+(50+25+25+90)+(5+145+10+235+20+35)+(450+270+60)</t>
  </si>
  <si>
    <t>9</t>
  </si>
  <si>
    <t>113107182</t>
  </si>
  <si>
    <t>Odstranění podkladu živičného tl 100 mm strojně pl přes 50 do 200 m2</t>
  </si>
  <si>
    <t>-210830662</t>
  </si>
  <si>
    <t>(115+150+20)+(265+25)+300+350+(175+140)</t>
  </si>
  <si>
    <t>10</t>
  </si>
  <si>
    <t>113107176</t>
  </si>
  <si>
    <t>Odstranění podkladu z betonu vyztuženého sítěmi tl 150 mm strojně pl přes 50 do 200 m2</t>
  </si>
  <si>
    <t>1525698486</t>
  </si>
  <si>
    <t>11</t>
  </si>
  <si>
    <t>113107321</t>
  </si>
  <si>
    <t>Odstranění podkladu z kameniva drceného tl 100 mm strojně pl do 50 m2</t>
  </si>
  <si>
    <t>1605058099</t>
  </si>
  <si>
    <t>12</t>
  </si>
  <si>
    <t>113107237</t>
  </si>
  <si>
    <t>Odstranění podkladu z betonu vyztuženého sítěmi tl 300 mm strojně pl přes 200 m2</t>
  </si>
  <si>
    <t>-1307413659</t>
  </si>
  <si>
    <t>(85+155+290+55)+75+15+135+(15+170+55)</t>
  </si>
  <si>
    <t>13</t>
  </si>
  <si>
    <t>113107221</t>
  </si>
  <si>
    <t>Odstranění podkladu z kameniva drceného tl 100 mm strojně pl přes 200 m2</t>
  </si>
  <si>
    <t>1115281359</t>
  </si>
  <si>
    <t>14</t>
  </si>
  <si>
    <t>113154123</t>
  </si>
  <si>
    <t>Frézování živičného krytu tl 50 mm pruh š 1 m pl do 500 m2 bez překážek v trase</t>
  </si>
  <si>
    <t>60545288</t>
  </si>
  <si>
    <t>(400+180)+345+735+740+1170</t>
  </si>
  <si>
    <t>Součet</t>
  </si>
  <si>
    <t>113155123</t>
  </si>
  <si>
    <t>Frézování betonového krytu tl 50 mm pruh š 1 m pl do 500 m2 bez překážek v trase</t>
  </si>
  <si>
    <t>-664194783</t>
  </si>
  <si>
    <t>16</t>
  </si>
  <si>
    <t>113202111</t>
  </si>
  <si>
    <t>Vytrhání obrub krajníků obrubníků stojatých</t>
  </si>
  <si>
    <t>m</t>
  </si>
  <si>
    <t>722038743</t>
  </si>
  <si>
    <t>(57+58+20+25)+(6+42+65)+(103+112+55+115)+(105+15+11+140+8+11)+(210+45+156+177)</t>
  </si>
  <si>
    <t>17</t>
  </si>
  <si>
    <t>113204111</t>
  </si>
  <si>
    <t>Vytrhání obrub záhonových</t>
  </si>
  <si>
    <t>909140268</t>
  </si>
  <si>
    <t>(55+70+90+65+295+120+110)+(80+64+8+9+65+8)+120+105+(14+92)</t>
  </si>
  <si>
    <t>18</t>
  </si>
  <si>
    <t>122201101</t>
  </si>
  <si>
    <t>Odkopávky a prokopávky nezapažené v hornině tř. 3 objem do 100 m3</t>
  </si>
  <si>
    <t>m3</t>
  </si>
  <si>
    <t>989013281</t>
  </si>
  <si>
    <t>(35+40+40+45+45+20+90)*0,3+(490+130+75+100)*0,5</t>
  </si>
  <si>
    <t>(17+13+3+4+32+23+29+17)*0,3</t>
  </si>
  <si>
    <t>(120+24+106)*0,3+(94+126)*0,5</t>
  </si>
  <si>
    <t>(25+6+7+13+11+20)*0,3</t>
  </si>
  <si>
    <t>(390+60)*0,5+80*0,3</t>
  </si>
  <si>
    <t>103</t>
  </si>
  <si>
    <t>19</t>
  </si>
  <si>
    <t>132201101</t>
  </si>
  <si>
    <t>Hloubení rýh š do 600 mm v hornině tř. 3 objemu do 100 m3</t>
  </si>
  <si>
    <t>-1241551749</t>
  </si>
  <si>
    <t>((1+1+4+4+4+3)+(3+3+8)+(6+2+5+3+4+8+6)+(10+11+4+3+5+2+6)+(2+2+10+15+13+1))*0,6*1,2+2,72</t>
  </si>
  <si>
    <t>20</t>
  </si>
  <si>
    <t>132201201</t>
  </si>
  <si>
    <t>Hloubení rýh š do 2000 mm v hornině tř. 3 objemu do 100 m3</t>
  </si>
  <si>
    <t>446747836</t>
  </si>
  <si>
    <t>((17+11+20+11+11)+12+(24+33+13+16+6)+(7+6)+(78+51))*0,8+2,2</t>
  </si>
  <si>
    <t>162701105</t>
  </si>
  <si>
    <t>Vodorovné přemístění do 10000 m výkopku/sypaniny z horniny tř. 1 až 4</t>
  </si>
  <si>
    <t>-1461166445</t>
  </si>
  <si>
    <t>1095+110+255</t>
  </si>
  <si>
    <t>22</t>
  </si>
  <si>
    <t>171201201</t>
  </si>
  <si>
    <t>Uložení sypaniny na skládky</t>
  </si>
  <si>
    <t>1784474747</t>
  </si>
  <si>
    <t>23</t>
  </si>
  <si>
    <t>171201211</t>
  </si>
  <si>
    <t>Poplatek za uložení stavebního odpadu - zeminy a kameniva na skládce</t>
  </si>
  <si>
    <t>t</t>
  </si>
  <si>
    <t>573614957</t>
  </si>
  <si>
    <t>1460*1,8</t>
  </si>
  <si>
    <t>24</t>
  </si>
  <si>
    <t>174101101</t>
  </si>
  <si>
    <t>Zásyp jam, šachet rýh nebo kolem objektů sypaninou se zhutněním</t>
  </si>
  <si>
    <t>897271400</t>
  </si>
  <si>
    <t>149*0,6*0,9</t>
  </si>
  <si>
    <t>25</t>
  </si>
  <si>
    <t>175151101</t>
  </si>
  <si>
    <t>Obsypání potrubí strojně sypaninou bez prohození, uloženou do 3 m</t>
  </si>
  <si>
    <t>-816322934</t>
  </si>
  <si>
    <t>149*0,6*0,2</t>
  </si>
  <si>
    <t>26</t>
  </si>
  <si>
    <t>M</t>
  </si>
  <si>
    <t>58331200</t>
  </si>
  <si>
    <t>štěrkopísek netříděný zásypový</t>
  </si>
  <si>
    <t>339331814</t>
  </si>
  <si>
    <t>17,88*2 'Přepočtené koeficientem množství</t>
  </si>
  <si>
    <t>27</t>
  </si>
  <si>
    <t>181102302</t>
  </si>
  <si>
    <t>Úprava pláně v zářezech se zhutněním</t>
  </si>
  <si>
    <t>818554365</t>
  </si>
  <si>
    <t>615+1995+2965+285+40+295+210+100</t>
  </si>
  <si>
    <t>1-1</t>
  </si>
  <si>
    <t>Případná výměna podloží</t>
  </si>
  <si>
    <t>28</t>
  </si>
  <si>
    <t>122201102</t>
  </si>
  <si>
    <t>Odkopávky a prokopávky nezapažené v hornině tř. 3 objem do 1000 m3</t>
  </si>
  <si>
    <t>1035270472</t>
  </si>
  <si>
    <t>plvp*0,3</t>
  </si>
  <si>
    <t>29</t>
  </si>
  <si>
    <t>-2028305169</t>
  </si>
  <si>
    <t>30</t>
  </si>
  <si>
    <t>766577948</t>
  </si>
  <si>
    <t>31</t>
  </si>
  <si>
    <t>1586176173</t>
  </si>
  <si>
    <t>vvp*1,8</t>
  </si>
  <si>
    <t>32</t>
  </si>
  <si>
    <t>1042597345</t>
  </si>
  <si>
    <t>295+40+1995</t>
  </si>
  <si>
    <t>33</t>
  </si>
  <si>
    <t>564831111</t>
  </si>
  <si>
    <t>Podklad ze štěrkodrtě ŠD tl 100 mm</t>
  </si>
  <si>
    <t>-995960267</t>
  </si>
  <si>
    <t>34</t>
  </si>
  <si>
    <t>564861111</t>
  </si>
  <si>
    <t>Podklad ze štěrkodrtě ŠD tl 200 mm</t>
  </si>
  <si>
    <t>-1792975048</t>
  </si>
  <si>
    <t>35</t>
  </si>
  <si>
    <t>919726221</t>
  </si>
  <si>
    <t>Geotextilie pro vyztužení, separaci a filtraci tkaná z polyesteru podélná/příčná pevnost 100/50 kN/m</t>
  </si>
  <si>
    <t>-500450816</t>
  </si>
  <si>
    <t>plvp*1,1</t>
  </si>
  <si>
    <t>5-1</t>
  </si>
  <si>
    <t xml:space="preserve">Konstrukce A </t>
  </si>
  <si>
    <t>36</t>
  </si>
  <si>
    <t>-261204501</t>
  </si>
  <si>
    <t>525*7/6</t>
  </si>
  <si>
    <t>37</t>
  </si>
  <si>
    <t>567122113</t>
  </si>
  <si>
    <t>Podklad ze směsi stmelené cementem SC C 8/10 (KSC I) tl 140 mm</t>
  </si>
  <si>
    <t>1954813089</t>
  </si>
  <si>
    <t>300+65+160</t>
  </si>
  <si>
    <t>38</t>
  </si>
  <si>
    <t>573191111</t>
  </si>
  <si>
    <t>Postřik infiltrační kationaktivní emulzí v množství 1 kg/m2</t>
  </si>
  <si>
    <t>2117001592</t>
  </si>
  <si>
    <t>39</t>
  </si>
  <si>
    <t>573211111</t>
  </si>
  <si>
    <t>Postřik živičný spojovací z asfaltu v množství 0,60 kg/m2</t>
  </si>
  <si>
    <t>1024168330</t>
  </si>
  <si>
    <t>40</t>
  </si>
  <si>
    <t>565135111</t>
  </si>
  <si>
    <t>Asfaltový beton vrstva podkladní ACP 16 (obalované kamenivo OKS) tl 50 mm š do 3 m</t>
  </si>
  <si>
    <t>1026623431</t>
  </si>
  <si>
    <t>41</t>
  </si>
  <si>
    <t>577165132-1</t>
  </si>
  <si>
    <t>Asfaltový beton vrstva ložní ACL 16 - FORTA-F1 tl 70 mm š do 3 m z modifikovaného asfaltu s aramidovými vlákny FORTA F1</t>
  </si>
  <si>
    <t>-1423358862</t>
  </si>
  <si>
    <t>(275+350)+325+630+470+1070</t>
  </si>
  <si>
    <t>42</t>
  </si>
  <si>
    <t>577134111</t>
  </si>
  <si>
    <t>Asfaltový beton vrstva obrusná ACO 11 (ABS) tř. I tl 40 mm š do 3 m z nemodifikovaného asfaltu</t>
  </si>
  <si>
    <t>-135629566</t>
  </si>
  <si>
    <t>3120+160</t>
  </si>
  <si>
    <t>5-2</t>
  </si>
  <si>
    <t>Konstrukce B - parkovací plochy</t>
  </si>
  <si>
    <t>43</t>
  </si>
  <si>
    <t>564851111</t>
  </si>
  <si>
    <t>Podklad ze štěrkodrtě ŠD tl 150 mm</t>
  </si>
  <si>
    <t>-1100839433</t>
  </si>
  <si>
    <t>1796*5/4,5</t>
  </si>
  <si>
    <t>44</t>
  </si>
  <si>
    <t>564952111</t>
  </si>
  <si>
    <t>Podklad z mechanicky zpevněného kameniva MZK tl 150 mm</t>
  </si>
  <si>
    <t>-275523850</t>
  </si>
  <si>
    <t>45</t>
  </si>
  <si>
    <t>596412212</t>
  </si>
  <si>
    <t>Kladení dlažby z vegetačních tvárnic pozemních komunikací tl 80 mm do 300 m2</t>
  </si>
  <si>
    <t>755328157</t>
  </si>
  <si>
    <t>58+37+66+47+47+47+47</t>
  </si>
  <si>
    <t>175+45+45</t>
  </si>
  <si>
    <t>79+146+58+69</t>
  </si>
  <si>
    <t>195+ (410+225)</t>
  </si>
  <si>
    <t>46</t>
  </si>
  <si>
    <t>59245005-1</t>
  </si>
  <si>
    <t>dlažba skladebná betonová 200x100x80mm barevná červená</t>
  </si>
  <si>
    <t>280375807</t>
  </si>
  <si>
    <t>((3*4*4,4)+(12*4,4+5*3,6)+(21*4,4)+(12*4,4+4*3,6)+(29*4,5+18*4,4))*0,1+0,71</t>
  </si>
  <si>
    <t>47</t>
  </si>
  <si>
    <t>59245030-1</t>
  </si>
  <si>
    <t>dlažba skladebná betonová 200x200x80mm přírodní zatraňovací</t>
  </si>
  <si>
    <t>116701136</t>
  </si>
  <si>
    <t>(1796-49)*1,03</t>
  </si>
  <si>
    <t>48</t>
  </si>
  <si>
    <t>58343810</t>
  </si>
  <si>
    <t>kamenivo drcené hrubé frakce 4/8</t>
  </si>
  <si>
    <t>179099101</t>
  </si>
  <si>
    <t>(1796)*0,3*0,08*1,9</t>
  </si>
  <si>
    <t>49</t>
  </si>
  <si>
    <t>571908111-1</t>
  </si>
  <si>
    <t>Kryt vymývaným dekoračním kamenivem (kačírkem) tl 100 mm</t>
  </si>
  <si>
    <t>-675198820</t>
  </si>
  <si>
    <t>4*9+(28+12+13)+(51+44)</t>
  </si>
  <si>
    <t>50</t>
  </si>
  <si>
    <t>919726121</t>
  </si>
  <si>
    <t>Geotextilie pro ochranu, separaci a filtraci netkaná měrná hmotnost do 200 g/m2</t>
  </si>
  <si>
    <t>-1564286596</t>
  </si>
  <si>
    <t>184*1,05</t>
  </si>
  <si>
    <t>51</t>
  </si>
  <si>
    <t>919726122</t>
  </si>
  <si>
    <t>Geotextilie pro ochranu, separaci a filtraci netkaná měrná hmotnost do 300 g/m2</t>
  </si>
  <si>
    <t>1427128786</t>
  </si>
  <si>
    <t>((17+11+20+11+11)+12+(24+33+13+16+6)+(7+6)+(78+51))*4</t>
  </si>
  <si>
    <t>52</t>
  </si>
  <si>
    <t>564871-1</t>
  </si>
  <si>
    <t xml:space="preserve">Výplň zasakovacích prostorů štěrkodrtí fr. 32-64   </t>
  </si>
  <si>
    <t>780933897</t>
  </si>
  <si>
    <t>5-3</t>
  </si>
  <si>
    <t>Konstrukce C - chodníky, plochy u kontejnerů</t>
  </si>
  <si>
    <t>53</t>
  </si>
  <si>
    <t>740711545</t>
  </si>
  <si>
    <t>2805+156,2</t>
  </si>
  <si>
    <t>54</t>
  </si>
  <si>
    <t>596211110</t>
  </si>
  <si>
    <t>Kladení zámkové dlažby komunikací pro pěší tl 60 mm skupiny A pl do 50 m2</t>
  </si>
  <si>
    <t>1895430863</t>
  </si>
  <si>
    <t>(2,5+1,6+1,6+5,9+3,7+4,7+3*1,6+3,6+3,7)+5+(4,9+1,6+0,8+1,2+1,2+0,8+0,8+9,5)+(1,2+1,2+1,8+2,3+3,8+2,2+4,8+4,0+3,5)+(3,3+2,4+2,4+0,6+4,6)</t>
  </si>
  <si>
    <t>3,6+3,6</t>
  </si>
  <si>
    <t>(24+9+20)</t>
  </si>
  <si>
    <t>55</t>
  </si>
  <si>
    <t>59245006</t>
  </si>
  <si>
    <t>dlažba skladebná betonová pro nevidomé 200x100x60mm barevná červená</t>
  </si>
  <si>
    <t>1408794976</t>
  </si>
  <si>
    <t>56</t>
  </si>
  <si>
    <t>59245018</t>
  </si>
  <si>
    <t>dlažba skladebná betonová 200x100x60mm přírodní</t>
  </si>
  <si>
    <t>1093487947</t>
  </si>
  <si>
    <t>53*1,03</t>
  </si>
  <si>
    <t>57</t>
  </si>
  <si>
    <t>59245008-1</t>
  </si>
  <si>
    <t>dlažba skladebná betonová 200x100x60mm barevná červená</t>
  </si>
  <si>
    <t>-938876475</t>
  </si>
  <si>
    <t>58</t>
  </si>
  <si>
    <t>596211111</t>
  </si>
  <si>
    <t>Kladení zámkové dlažby komunikací pro pěší tl 60 mm skupiny A pl do 100 m2</t>
  </si>
  <si>
    <t>1932501024</t>
  </si>
  <si>
    <t>(225+20+80+150+60+120+170+25+50+25)+(25+115+100+180-35+45)</t>
  </si>
  <si>
    <t>(10+45+165+75+55+15+110)+(35+45+180+75+10+120)+(105+405)</t>
  </si>
  <si>
    <t>59</t>
  </si>
  <si>
    <t>59245021</t>
  </si>
  <si>
    <t>dlažba skladebná betonová 200x200x60mm přírodní</t>
  </si>
  <si>
    <t>1117510616</t>
  </si>
  <si>
    <t>plochach*0,8*1,03</t>
  </si>
  <si>
    <t>60</t>
  </si>
  <si>
    <t>59245270</t>
  </si>
  <si>
    <t>dlažba skladebná betonová 100x100x60mm barevná hnědá</t>
  </si>
  <si>
    <t>-1915663906</t>
  </si>
  <si>
    <t>plochach*0,2*1,03</t>
  </si>
  <si>
    <t>5-5</t>
  </si>
  <si>
    <t>Konstrukce E - zesílený chodník</t>
  </si>
  <si>
    <t>61</t>
  </si>
  <si>
    <t>-31734538</t>
  </si>
  <si>
    <t>236*3,6/3</t>
  </si>
  <si>
    <t>62</t>
  </si>
  <si>
    <t>567132111</t>
  </si>
  <si>
    <t>Podklad ze směsi stmelené cementem SC C 8/10 (KSC I) tl 160 mm</t>
  </si>
  <si>
    <t>-523273616</t>
  </si>
  <si>
    <t>63</t>
  </si>
  <si>
    <t>596212211</t>
  </si>
  <si>
    <t>Kladení zámkové dlažby pozemních komunikací tl 80 mm skupiny A pl do 100 m2</t>
  </si>
  <si>
    <t>1719838669</t>
  </si>
  <si>
    <t>slepecká dlažba v.8</t>
  </si>
  <si>
    <t>(5,1+2,2)+4,5+(4,5+4,8)+(1,6+1,6+1,6+5+2,7)+0,4</t>
  </si>
  <si>
    <t>0+(35+20)+25+(25+55)+(14+14+14)</t>
  </si>
  <si>
    <t>64</t>
  </si>
  <si>
    <t>59245030</t>
  </si>
  <si>
    <t>dlažba skladebná betonová 200x200x80mm přírodní</t>
  </si>
  <si>
    <t>15516735</t>
  </si>
  <si>
    <t>plochazch*0,8*1,03</t>
  </si>
  <si>
    <t>65</t>
  </si>
  <si>
    <t>59245009-2</t>
  </si>
  <si>
    <t>dlažba skladebná betonová 100x100x80mm barevná hnědá</t>
  </si>
  <si>
    <t>-350734417</t>
  </si>
  <si>
    <t>plochazch*0,2*1,03</t>
  </si>
  <si>
    <t>66</t>
  </si>
  <si>
    <t>59245006-1</t>
  </si>
  <si>
    <t>dlažba skladebná betonová pro nevidomé 200x100x80mm barevná červená</t>
  </si>
  <si>
    <t>-210903179</t>
  </si>
  <si>
    <t>5-6</t>
  </si>
  <si>
    <t>Konstrukce F - retardéry a zvýšené plochy</t>
  </si>
  <si>
    <t>67</t>
  </si>
  <si>
    <t>598815839</t>
  </si>
  <si>
    <t>30*1,3</t>
  </si>
  <si>
    <t>68</t>
  </si>
  <si>
    <t>567122111</t>
  </si>
  <si>
    <t>Podklad ze směsi stmelené cementem SC C 8/10 (KSC I) tl 120 mm</t>
  </si>
  <si>
    <t>1784116857</t>
  </si>
  <si>
    <t>668-30+(22)</t>
  </si>
  <si>
    <t>69</t>
  </si>
  <si>
    <t>567142111</t>
  </si>
  <si>
    <t>Podklad ze směsi stmelené cementem SC C 8/10 (KSC I) tl 210 mm</t>
  </si>
  <si>
    <t>206619878</t>
  </si>
  <si>
    <t>21+9</t>
  </si>
  <si>
    <t>70</t>
  </si>
  <si>
    <t>596212210</t>
  </si>
  <si>
    <t>Kladení zámkové dlažby pozemních komunikací tl 80 mm skupiny A pl do 50 m2</t>
  </si>
  <si>
    <t>-1739969104</t>
  </si>
  <si>
    <t>(9+12+12+12)+0+(9+6+6)+(6+12+11+5)+(6+9+12+12)</t>
  </si>
  <si>
    <t>71</t>
  </si>
  <si>
    <t>-959866972</t>
  </si>
  <si>
    <t>139*1,03</t>
  </si>
  <si>
    <t>72</t>
  </si>
  <si>
    <t>-1317427863</t>
  </si>
  <si>
    <t>172+0+(70+115)+(181+49)+(63+18)</t>
  </si>
  <si>
    <t>73</t>
  </si>
  <si>
    <t>59245004-3</t>
  </si>
  <si>
    <t xml:space="preserve">dlažba skladebná betonová skladba 3 kamenů (100,200,300)x200x80mm barevná colormix </t>
  </si>
  <si>
    <t>491873417</t>
  </si>
  <si>
    <t>668*1,03</t>
  </si>
  <si>
    <t>5-6-1</t>
  </si>
  <si>
    <t>Konstrukce F1 - dlážděné komunikace</t>
  </si>
  <si>
    <t>74</t>
  </si>
  <si>
    <t>-215106053</t>
  </si>
  <si>
    <t>265*1,1</t>
  </si>
  <si>
    <t>75</t>
  </si>
  <si>
    <t>586538366</t>
  </si>
  <si>
    <t>(70+70)+0+125+0+0</t>
  </si>
  <si>
    <t>76</t>
  </si>
  <si>
    <t>596212212</t>
  </si>
  <si>
    <t>Kladení zámkové dlažby pozemních komunikací tl 80 mm skupiny A pl do 300 m2</t>
  </si>
  <si>
    <t>1997279114</t>
  </si>
  <si>
    <t>77</t>
  </si>
  <si>
    <t>59245020</t>
  </si>
  <si>
    <t>dlažba skladebná betonová 200x100x80mm přírodní</t>
  </si>
  <si>
    <t>-1667216453</t>
  </si>
  <si>
    <t>265*1,03</t>
  </si>
  <si>
    <t>5-7</t>
  </si>
  <si>
    <t>Konstrukce G - živičný chodník</t>
  </si>
  <si>
    <t>78</t>
  </si>
  <si>
    <t>-1710983918</t>
  </si>
  <si>
    <t>190*3,3/3</t>
  </si>
  <si>
    <t>79</t>
  </si>
  <si>
    <t>1655665083</t>
  </si>
  <si>
    <t>80</t>
  </si>
  <si>
    <t>-1673515934</t>
  </si>
  <si>
    <t>81</t>
  </si>
  <si>
    <t>-1010175837</t>
  </si>
  <si>
    <t>82</t>
  </si>
  <si>
    <t>597560817</t>
  </si>
  <si>
    <t>83</t>
  </si>
  <si>
    <t>-55655874</t>
  </si>
  <si>
    <t>26+164</t>
  </si>
  <si>
    <t>5-9</t>
  </si>
  <si>
    <t>Konstrukce H</t>
  </si>
  <si>
    <t>84</t>
  </si>
  <si>
    <t>564851114</t>
  </si>
  <si>
    <t>Podklad ze štěrkodrtě ŠD tl 180 mm</t>
  </si>
  <si>
    <t>-759747059</t>
  </si>
  <si>
    <t>45+45</t>
  </si>
  <si>
    <t>85</t>
  </si>
  <si>
    <t>564841111</t>
  </si>
  <si>
    <t>Podklad ze štěrkodrtě ŠD tl 120 mm</t>
  </si>
  <si>
    <t>1746297997</t>
  </si>
  <si>
    <t>90*1,1</t>
  </si>
  <si>
    <t>86</t>
  </si>
  <si>
    <t>916431111</t>
  </si>
  <si>
    <t>Osazení bezbariérového betonového obrubníku do betonového lože tl 150 mm</t>
  </si>
  <si>
    <t>1157425945</t>
  </si>
  <si>
    <t>87</t>
  </si>
  <si>
    <t>592175460</t>
  </si>
  <si>
    <t>obrubník HK přechodový pravý 40x29-H25x100 cm šedý</t>
  </si>
  <si>
    <t>kus</t>
  </si>
  <si>
    <t>-1900677772</t>
  </si>
  <si>
    <t>2*1,01 'Přepočtené koeficientem množství</t>
  </si>
  <si>
    <t>88</t>
  </si>
  <si>
    <t>592175470</t>
  </si>
  <si>
    <t>obrubník HK přechodový levý 40xH25-29x100 cm šedý</t>
  </si>
  <si>
    <t>1539978278</t>
  </si>
  <si>
    <t>89</t>
  </si>
  <si>
    <t>916431111-1</t>
  </si>
  <si>
    <t>Osazení bezbariérového betonového zastávkového panelu do betonového lože tl.50 mm</t>
  </si>
  <si>
    <t>-1856161554</t>
  </si>
  <si>
    <t>90</t>
  </si>
  <si>
    <t>592175-1</t>
  </si>
  <si>
    <t>SILNIČNÍ ZASTÁVKOVÝ BETONOVÝ PANEL, základní panel s nástupní hranou 16 cm, 420x2950x2088</t>
  </si>
  <si>
    <t>1772524647</t>
  </si>
  <si>
    <t>91</t>
  </si>
  <si>
    <t>592175-2</t>
  </si>
  <si>
    <t>SILNIČNÍ ZASTÁVKOVÝ BETONOVÝ PANEL, nájezdový panel s nástupní hranou 16 cm, 420x2950x1938</t>
  </si>
  <si>
    <t>-138239620</t>
  </si>
  <si>
    <t>92</t>
  </si>
  <si>
    <t>592175-3</t>
  </si>
  <si>
    <t>SILNIČNÍ ZASTÁVKOVÝ BETONOVÝ PANEL, výjezdový panel s nástupní hranou 16 cm, 420x2950x2088</t>
  </si>
  <si>
    <t>1391008796</t>
  </si>
  <si>
    <t>93</t>
  </si>
  <si>
    <t>592175-4</t>
  </si>
  <si>
    <t>SILNIČNÍ ZASTÁVKOVÝ BETONOVÝ PANEL, přechodová deska</t>
  </si>
  <si>
    <t>-1965196913</t>
  </si>
  <si>
    <t>Trubní vedení</t>
  </si>
  <si>
    <t>94</t>
  </si>
  <si>
    <t>871353121</t>
  </si>
  <si>
    <t>Montáž kanalizačního potrubí z PVC těsněné gumovým kroužkem otevřený výkop sklon do 20 % DN 200</t>
  </si>
  <si>
    <t>507755741</t>
  </si>
  <si>
    <t>((1+1+4+4+4+3)+(3+3+8)+(6+2+5+3+4+8+6)+(10+11+4+3+5+2+6)+(2+2+10+15+13+1))</t>
  </si>
  <si>
    <t>95</t>
  </si>
  <si>
    <t>28611136</t>
  </si>
  <si>
    <t>trubka kanalizační PVC DN 200x1000 mm SN4</t>
  </si>
  <si>
    <t>-230462116</t>
  </si>
  <si>
    <t>96</t>
  </si>
  <si>
    <t>89-2</t>
  </si>
  <si>
    <t>napojení vpustí na stávající šachty, a přípojky</t>
  </si>
  <si>
    <t>-744187748</t>
  </si>
  <si>
    <t>97</t>
  </si>
  <si>
    <t>89--4</t>
  </si>
  <si>
    <t>zrušení stávajících vpustí, zaslepení přípojek</t>
  </si>
  <si>
    <t>1831619063</t>
  </si>
  <si>
    <t>2+3+4+4+8</t>
  </si>
  <si>
    <t>98</t>
  </si>
  <si>
    <t>895941111</t>
  </si>
  <si>
    <t>Zřízení vpusti kanalizační uliční z betonových dílců typ UV-50 normální</t>
  </si>
  <si>
    <t>1464856498</t>
  </si>
  <si>
    <t>6+2+8+7+6</t>
  </si>
  <si>
    <t>99</t>
  </si>
  <si>
    <t>5922-</t>
  </si>
  <si>
    <t xml:space="preserve">vpusť uliční skruž betonová - komletní: dno, skruže, mříž, koš, rám ...   </t>
  </si>
  <si>
    <t>-2068066770</t>
  </si>
  <si>
    <t>100</t>
  </si>
  <si>
    <t>935932418</t>
  </si>
  <si>
    <t>Odvodňovací plastový žlab pro zatížení D400 vnitřní š 150 mm s roštem můstkovým z litiny</t>
  </si>
  <si>
    <t>1238785848</t>
  </si>
  <si>
    <t>3+14</t>
  </si>
  <si>
    <t>101</t>
  </si>
  <si>
    <t>935111-1</t>
  </si>
  <si>
    <t>Osazení odvodňovacích obrubníkových odvodnění (v ul. Topolová -50m)</t>
  </si>
  <si>
    <t>-1700009862</t>
  </si>
  <si>
    <t>102</t>
  </si>
  <si>
    <t>5922-01</t>
  </si>
  <si>
    <t>EK100 čelní stěna 305 mm</t>
  </si>
  <si>
    <t>963560405</t>
  </si>
  <si>
    <t>5922-04</t>
  </si>
  <si>
    <t>EK100 305/125 HB - monolitický obrubníkový žlab z recyklovaného kompozitu dl. 500 mm</t>
  </si>
  <si>
    <t>1621568489</t>
  </si>
  <si>
    <t>104</t>
  </si>
  <si>
    <t>5922-06</t>
  </si>
  <si>
    <t>EK100 305/125HB - Čistící kus - litinový obrubníkový žlab dl. 250 mm</t>
  </si>
  <si>
    <t>654625510</t>
  </si>
  <si>
    <t>105</t>
  </si>
  <si>
    <t>5922-07</t>
  </si>
  <si>
    <t>Příprava - vrtání a lepení svislého odtoku DN100 do dna kompozitního čistícího kusu dl.0,5m</t>
  </si>
  <si>
    <t>-1875346507</t>
  </si>
  <si>
    <t>106</t>
  </si>
  <si>
    <t>5922-08</t>
  </si>
  <si>
    <t>Tmelící pistole + tmel</t>
  </si>
  <si>
    <t>soub</t>
  </si>
  <si>
    <t>754127730</t>
  </si>
  <si>
    <t>107</t>
  </si>
  <si>
    <t>899331111</t>
  </si>
  <si>
    <t>Výšková úprava uličního vstupu nebo vpusti do 200 mm zvýšením poklopu</t>
  </si>
  <si>
    <t>-318673087</t>
  </si>
  <si>
    <t>108</t>
  </si>
  <si>
    <t>899431111</t>
  </si>
  <si>
    <t>Výšková úprava uličního vstupu nebo vpusti do 200 mm zvýšením krycího hrnce, šoupěte nebo hydrantu</t>
  </si>
  <si>
    <t>670555290</t>
  </si>
  <si>
    <t>Ostatní konstrukce a práce-bourání</t>
  </si>
  <si>
    <t>109</t>
  </si>
  <si>
    <t>91-1-1</t>
  </si>
  <si>
    <t>ochrana stávajících kabelů - ruční odkopání</t>
  </si>
  <si>
    <t>bm</t>
  </si>
  <si>
    <t>-1697676877</t>
  </si>
  <si>
    <t>30+30</t>
  </si>
  <si>
    <t>110</t>
  </si>
  <si>
    <t>91-1-2</t>
  </si>
  <si>
    <t>ochrana stávajících kabelů, položení kabelů do chráničky</t>
  </si>
  <si>
    <t>-1525251796</t>
  </si>
  <si>
    <t>111</t>
  </si>
  <si>
    <t>91-1-3</t>
  </si>
  <si>
    <t>ochrana stávajících kabelů - chráničky</t>
  </si>
  <si>
    <t>-1293868063</t>
  </si>
  <si>
    <t>112</t>
  </si>
  <si>
    <t>91-1-4</t>
  </si>
  <si>
    <t>ochrana stávajících kabelů - zásyp</t>
  </si>
  <si>
    <t>-1049071767</t>
  </si>
  <si>
    <t>113</t>
  </si>
  <si>
    <t>914111111</t>
  </si>
  <si>
    <t>Montáž svislé dopravní značky do velikosti 1 m2 objímkami na sloupek nebo konzolu</t>
  </si>
  <si>
    <t>756195332</t>
  </si>
  <si>
    <t>9+6+29+7</t>
  </si>
  <si>
    <t>114</t>
  </si>
  <si>
    <t>40445535</t>
  </si>
  <si>
    <t>značka dopravní svislá retroreflexní fólie tř 1 FeZn-Al rám 500x700mm</t>
  </si>
  <si>
    <t>-1913865480</t>
  </si>
  <si>
    <t>2+1+0+3+3</t>
  </si>
  <si>
    <t>115</t>
  </si>
  <si>
    <t>40445517</t>
  </si>
  <si>
    <t>značka dopravní svislá retroreflexní fólie tř 1 FeZn-Al rám D 700mm</t>
  </si>
  <si>
    <t>-1475089031</t>
  </si>
  <si>
    <t>1+0+2+3+0</t>
  </si>
  <si>
    <t>116</t>
  </si>
  <si>
    <t>40445512</t>
  </si>
  <si>
    <t>značka dopravní svislá retroreflexní fólie tř 1 FeZn-Al rám 500x500mm</t>
  </si>
  <si>
    <t>708101543</t>
  </si>
  <si>
    <t>7+2+10+8+2</t>
  </si>
  <si>
    <t>117</t>
  </si>
  <si>
    <t>40445528-1</t>
  </si>
  <si>
    <t>značka dopravní svislá retroreflexní fólie tř 1 FeZn-Al rám STOP</t>
  </si>
  <si>
    <t>-1255208083</t>
  </si>
  <si>
    <t>2+0+3+2+0</t>
  </si>
  <si>
    <t>118</t>
  </si>
  <si>
    <t>914111121</t>
  </si>
  <si>
    <t>Montáž svislé dopravní značky do velikosti 2 m2 objímkami na sloupek nebo konzolu</t>
  </si>
  <si>
    <t>166327717</t>
  </si>
  <si>
    <t>119</t>
  </si>
  <si>
    <t>40445481</t>
  </si>
  <si>
    <t>značka dopravní svislá retroreflexní fólie tř 1 FeZn prolis 1000x1500mm</t>
  </si>
  <si>
    <t>-317156833</t>
  </si>
  <si>
    <t>120</t>
  </si>
  <si>
    <t>914511112</t>
  </si>
  <si>
    <t>Montáž sloupku dopravních značek délky do 3,5 m s betonovým základem a patkou</t>
  </si>
  <si>
    <t>-318660322</t>
  </si>
  <si>
    <t>8+2+10+11+8</t>
  </si>
  <si>
    <t>121</t>
  </si>
  <si>
    <t>40445225</t>
  </si>
  <si>
    <t>sloupek pro dopravní značku Zn D 60mm v 3,5m</t>
  </si>
  <si>
    <t>129319206</t>
  </si>
  <si>
    <t>122</t>
  </si>
  <si>
    <t>40445240</t>
  </si>
  <si>
    <t>patka pro sloupek Al D 60mm</t>
  </si>
  <si>
    <t>612765895</t>
  </si>
  <si>
    <t>123</t>
  </si>
  <si>
    <t>40445253</t>
  </si>
  <si>
    <t>víčko plastové na sloupek D 60mm</t>
  </si>
  <si>
    <t>-233647646</t>
  </si>
  <si>
    <t>124</t>
  </si>
  <si>
    <t>915211112</t>
  </si>
  <si>
    <t>Vodorovné dopravní značení dělící čáry souvislé š 125 mm retroreflexní bílý plast</t>
  </si>
  <si>
    <t>328711624</t>
  </si>
  <si>
    <t>14+34*4,5+13</t>
  </si>
  <si>
    <t>125</t>
  </si>
  <si>
    <t>915211116</t>
  </si>
  <si>
    <t>Vodorovné dopravní značení dělící čáry souvislé š 125 mm retroreflexní žlutý plast</t>
  </si>
  <si>
    <t>743115056</t>
  </si>
  <si>
    <t>40+40</t>
  </si>
  <si>
    <t>126</t>
  </si>
  <si>
    <t>915211122</t>
  </si>
  <si>
    <t>Vodorovné dopravní značení dělící čáry přerušované š 125 mm retroreflexní bílý plast</t>
  </si>
  <si>
    <t>2118666972</t>
  </si>
  <si>
    <t>127</t>
  </si>
  <si>
    <t>915231112</t>
  </si>
  <si>
    <t>Vodorovné dopravní značení přechody pro chodce, šipky, symboly retroreflexní bílý plast</t>
  </si>
  <si>
    <t>-233093752</t>
  </si>
  <si>
    <t>symbol o1+v13před ostrůvky</t>
  </si>
  <si>
    <t>3+7</t>
  </si>
  <si>
    <t>128</t>
  </si>
  <si>
    <t>915231116</t>
  </si>
  <si>
    <t>Vodorovné dopravní značení přechody pro chodce, šipky, symboly retroreflexní žlutý plast</t>
  </si>
  <si>
    <t>1014646359</t>
  </si>
  <si>
    <t>129</t>
  </si>
  <si>
    <t>915491211</t>
  </si>
  <si>
    <t>Osazení vodícího proužku z betonových desek do betonového lože tl do 100 mm š proužku 250 mm</t>
  </si>
  <si>
    <t>-1734920346</t>
  </si>
  <si>
    <t>(49+49+56+5+59)+(67+57)+(107+70+11+11)+(77+12+24+14+66)+(140+137+55+57)</t>
  </si>
  <si>
    <t>130</t>
  </si>
  <si>
    <t>59227-1</t>
  </si>
  <si>
    <t>deska betonová 500x250x80mm - barva bílá</t>
  </si>
  <si>
    <t>-1409186331</t>
  </si>
  <si>
    <t>131</t>
  </si>
  <si>
    <t>916131213</t>
  </si>
  <si>
    <t>Osazení silničního obrubníku betonového stojatého s boční opěrou do lože z betonu prostého</t>
  </si>
  <si>
    <t>-377664857</t>
  </si>
  <si>
    <t>(33+21+4*6+10+37+9+4*11+9+13+10)+(41+11+24+10)+(44+33+6+13+16+4*3)+(3+3+45+6+6+5+8+7+5+5)+(78+51+4*6+7+5+5+7)</t>
  </si>
  <si>
    <t>(50+43+19+38+13+5+42+45)+(47+24+58)+(125+48+9+55)+(91+54+67+12+17+9)+(145+56+26+155+92)</t>
  </si>
  <si>
    <t>(6+5+3+11+16+21+5+5+11+10)+(15+7)+(9+25+6+26+13)+(30+16+46+11+6)+(19+9+17+15)</t>
  </si>
  <si>
    <t>10*2+6+8+16+20</t>
  </si>
  <si>
    <t>80*0,5+12*0,78+0,64</t>
  </si>
  <si>
    <t>132</t>
  </si>
  <si>
    <t>59217030</t>
  </si>
  <si>
    <t>obrubník betonový silniční přechodový 1000x150x150-250mm</t>
  </si>
  <si>
    <t>1855348751</t>
  </si>
  <si>
    <t>133</t>
  </si>
  <si>
    <t>59217029</t>
  </si>
  <si>
    <t>obrubník betonový silniční nájezdový 1000x150x150mm</t>
  </si>
  <si>
    <t>-1883410501</t>
  </si>
  <si>
    <t>134</t>
  </si>
  <si>
    <t>59217017</t>
  </si>
  <si>
    <t>obrubník betonový chodníkový 1000x100x250mm</t>
  </si>
  <si>
    <t>-311505952</t>
  </si>
  <si>
    <t>135</t>
  </si>
  <si>
    <t>59217031</t>
  </si>
  <si>
    <t>obrubník betonový silniční 1000x150x250mm</t>
  </si>
  <si>
    <t>-2120115749</t>
  </si>
  <si>
    <t>136</t>
  </si>
  <si>
    <t>592175100-1</t>
  </si>
  <si>
    <t>obrubník betonový silniční pro kruhové objezdy 50x30x30</t>
  </si>
  <si>
    <t>-2140873470</t>
  </si>
  <si>
    <t>9+9+2+4+2+4+25+25</t>
  </si>
  <si>
    <t>137</t>
  </si>
  <si>
    <t>592175100-2</t>
  </si>
  <si>
    <t>obrubník betonový silniční pro kruhové objezdy 78x30x30 - oblouk R1</t>
  </si>
  <si>
    <t>-1772008895</t>
  </si>
  <si>
    <t>138</t>
  </si>
  <si>
    <t>592175100-3</t>
  </si>
  <si>
    <t>obrubník betonový silniční pro kruhové objezdy 78x30x30 - oblouk R 0,5</t>
  </si>
  <si>
    <t>732730152</t>
  </si>
  <si>
    <t>139</t>
  </si>
  <si>
    <t>916231213</t>
  </si>
  <si>
    <t>Osazení chodníkového obrubníku betonového stojatého s boční opěrou do lože z betonu prostého</t>
  </si>
  <si>
    <t>602801623</t>
  </si>
  <si>
    <t>(535+95+9+30+12)+(90+82+30)+(124+25)+(140+15+15)+(32+96+58)</t>
  </si>
  <si>
    <t>140</t>
  </si>
  <si>
    <t>59217016</t>
  </si>
  <si>
    <t>obrubník betonový chodníkový 1000x80x250mm</t>
  </si>
  <si>
    <t>1341672560</t>
  </si>
  <si>
    <t>141</t>
  </si>
  <si>
    <t>916371211</t>
  </si>
  <si>
    <t>Osazení skrytého flexibilního zahradního obrubníku plastového jednostranným odkopáním zeminy</t>
  </si>
  <si>
    <t>1404992745</t>
  </si>
  <si>
    <t>4*11+0+(35+16+16)+0+53</t>
  </si>
  <si>
    <t>142</t>
  </si>
  <si>
    <t>27245186</t>
  </si>
  <si>
    <t>obrubník zahradní z recyklovaného materiálu 25mx250mmx4mm</t>
  </si>
  <si>
    <t>-379424683</t>
  </si>
  <si>
    <t>143</t>
  </si>
  <si>
    <t>919735113</t>
  </si>
  <si>
    <t>Řezání stávajícího živičného krytu hl do 150 mm</t>
  </si>
  <si>
    <t>951438007</t>
  </si>
  <si>
    <t>15+15+15+8+8+150+10</t>
  </si>
  <si>
    <t>144</t>
  </si>
  <si>
    <t>919735123</t>
  </si>
  <si>
    <t>Řezání stávajícího betonového krytu hl do 150 mm</t>
  </si>
  <si>
    <t>1524261321</t>
  </si>
  <si>
    <t>(90+50+30+60+10+(20))+(20+70+(20))+(60+20+45+(30))+(48+43+132+12+8+76+43+6+6+(30))+(75+260+50+(30))</t>
  </si>
  <si>
    <t>145</t>
  </si>
  <si>
    <t>966001211-1</t>
  </si>
  <si>
    <t>Odstranění původních mobiliářů - lavičky, klepadla, zábradlí ...včetně likvidace dle pokynů investora (odstranění nebo uložení pro další použití)</t>
  </si>
  <si>
    <t>1630176535</t>
  </si>
  <si>
    <t>146</t>
  </si>
  <si>
    <t>966006132</t>
  </si>
  <si>
    <t>Odstranění značek dopravních nebo orientačních se sloupky s betonovými patkami</t>
  </si>
  <si>
    <t>1142711013</t>
  </si>
  <si>
    <t>3+1+2+2+6</t>
  </si>
  <si>
    <t>147</t>
  </si>
  <si>
    <t>966006211</t>
  </si>
  <si>
    <t>Odstranění svislých dopravních značek ze sloupů, sloupků nebo konzol</t>
  </si>
  <si>
    <t>1539539245</t>
  </si>
  <si>
    <t>6+2+4+6+14</t>
  </si>
  <si>
    <t>148</t>
  </si>
  <si>
    <t>9660511-1</t>
  </si>
  <si>
    <t>Bourání zdí z betonových nebo keramických tvarovek</t>
  </si>
  <si>
    <t>-1344773747</t>
  </si>
  <si>
    <t>(26*1)*0,2*1,4</t>
  </si>
  <si>
    <t>149</t>
  </si>
  <si>
    <t>581121115-1</t>
  </si>
  <si>
    <t>Kryt cementobetonový vozovek skupiny CB I tl 150 mm - ukončení etapy, návaznost na stávající komunikace</t>
  </si>
  <si>
    <t>1220524713</t>
  </si>
  <si>
    <t>15*3+20*3+20*3+1,5*4</t>
  </si>
  <si>
    <t>9-1</t>
  </si>
  <si>
    <t>Mobiliář</t>
  </si>
  <si>
    <t>150</t>
  </si>
  <si>
    <t>273311125</t>
  </si>
  <si>
    <t>Základové desky z betonu prostého C 16/20</t>
  </si>
  <si>
    <t>-1931799694</t>
  </si>
  <si>
    <t>(24)*0,2</t>
  </si>
  <si>
    <t>151</t>
  </si>
  <si>
    <t>275316231-1</t>
  </si>
  <si>
    <t>Základové patky z prostého betonu pod lavičky a stojany pro kola</t>
  </si>
  <si>
    <t>ks</t>
  </si>
  <si>
    <t>1774982492</t>
  </si>
  <si>
    <t>9*4+4*7</t>
  </si>
  <si>
    <t>152</t>
  </si>
  <si>
    <t>912111-1</t>
  </si>
  <si>
    <t>Osazení dělícího sloupku</t>
  </si>
  <si>
    <t>-282278774</t>
  </si>
  <si>
    <t>77+7</t>
  </si>
  <si>
    <t>153</t>
  </si>
  <si>
    <t>592-2.1</t>
  </si>
  <si>
    <t>sloupek - Ocelová konstrukce opatřená práškovým vypalovacím lakem, rozměry 70x50x1000mm</t>
  </si>
  <si>
    <t>1992393045</t>
  </si>
  <si>
    <t>16+5+10+30+16</t>
  </si>
  <si>
    <t>154</t>
  </si>
  <si>
    <t>592-2.2</t>
  </si>
  <si>
    <t>sloupek sklopný - Ocelová konstrukce opatřená práškovým vypalovacím lakem, rozměry 70x50x1000mm</t>
  </si>
  <si>
    <t>1797671815</t>
  </si>
  <si>
    <t>5+2</t>
  </si>
  <si>
    <t>155</t>
  </si>
  <si>
    <t>936001002-1</t>
  </si>
  <si>
    <t xml:space="preserve">Montáž prvků městské a zahradní architektury  - přístřešky pro kontejnery</t>
  </si>
  <si>
    <t>-1982786524</t>
  </si>
  <si>
    <t>156</t>
  </si>
  <si>
    <t>749-1</t>
  </si>
  <si>
    <t>přístřešek pro kontejnery - pro 6 kontejnerů, rozměry 4,23x5,45x2.18m, materiál hliníkové profily, střecha polykarbonát</t>
  </si>
  <si>
    <t>2087434611</t>
  </si>
  <si>
    <t>157</t>
  </si>
  <si>
    <t>936001002-3</t>
  </si>
  <si>
    <t xml:space="preserve">Montáž prvků městské a zahradní architektury  - přístřešky u zastávek</t>
  </si>
  <si>
    <t>-1377456583</t>
  </si>
  <si>
    <t>158</t>
  </si>
  <si>
    <t>749-3</t>
  </si>
  <si>
    <t xml:space="preserve">zastávkový přístřešek 3800×1902×2533 mm zinkovaná ocelová nosná konstrukce, výplně stěn jsou z bezpečnostního kaleného skla </t>
  </si>
  <si>
    <t>-1115433574</t>
  </si>
  <si>
    <t>159</t>
  </si>
  <si>
    <t>936124113</t>
  </si>
  <si>
    <t>Montáž lavičky stabilní kotvené šrouby na pevný podklad</t>
  </si>
  <si>
    <t>-1082955653</t>
  </si>
  <si>
    <t>3+1+1+2</t>
  </si>
  <si>
    <t>160</t>
  </si>
  <si>
    <t>749101060-1</t>
  </si>
  <si>
    <t xml:space="preserve">lavička parková - materiál  hliníkový rám, sedák a opěradlo dřevo rozměry min. 1,7m</t>
  </si>
  <si>
    <t>-290827378</t>
  </si>
  <si>
    <t>161</t>
  </si>
  <si>
    <t>93617431-1</t>
  </si>
  <si>
    <t>Montáž stojanu na kola pro 4 kola kotevními šrouby na pevný podklad</t>
  </si>
  <si>
    <t>-1749135448</t>
  </si>
  <si>
    <t>2+3+2+2</t>
  </si>
  <si>
    <t>162</t>
  </si>
  <si>
    <t>749101520-2</t>
  </si>
  <si>
    <t xml:space="preserve">stojan na kola oboustranný  pro 4 kola,520×860×2000 mm, žárově zinkovaná ocel </t>
  </si>
  <si>
    <t>-564187700</t>
  </si>
  <si>
    <t>163</t>
  </si>
  <si>
    <t>936001002-2</t>
  </si>
  <si>
    <t>Montáž prvků městské a zahradní architektury hmotnosti do 1,0 t - mříže ke stromům</t>
  </si>
  <si>
    <t>-1726642611</t>
  </si>
  <si>
    <t>9+1</t>
  </si>
  <si>
    <t>164</t>
  </si>
  <si>
    <t>74910200-1</t>
  </si>
  <si>
    <t>rám ochranný ke stromům žárově zinkovaná ocelová nosná konstrukce/1600x1600/x200x30mm + ochrana kmene</t>
  </si>
  <si>
    <t>-2124505482</t>
  </si>
  <si>
    <t>165</t>
  </si>
  <si>
    <t>74910200-2</t>
  </si>
  <si>
    <t>rám ochranný ke stromům - atyp dvě výškové úrovně, žárově zinkovaná ocelová nosná konstrukce/1600x1600/x200x30mm + ochrana kmene</t>
  </si>
  <si>
    <t>-32168875</t>
  </si>
  <si>
    <t xml:space="preserve">5+4-7  " nové mříže k objednání"</t>
  </si>
  <si>
    <t>7 kusů je uloženo ve skladech města a budou použity pro tuto etapu</t>
  </si>
  <si>
    <t>166</t>
  </si>
  <si>
    <t>9169911-1</t>
  </si>
  <si>
    <t>Lože pro ukotvení rámu pro mříže ke stromům z betonu prostého</t>
  </si>
  <si>
    <t>2103404489</t>
  </si>
  <si>
    <t>9*(1,6*4*0,2)</t>
  </si>
  <si>
    <t>167</t>
  </si>
  <si>
    <t>916-1</t>
  </si>
  <si>
    <t>Sanace starých šachet horkovodu -(odbourání cca 0,5m3 betonových zdí; záslep čel šachty pomocí betonu 0,5m3 - včetně bednění a odbednění; hutněný zásyp šachty cca 2m3 např. SC C 5/6)</t>
  </si>
  <si>
    <t>66528448</t>
  </si>
  <si>
    <t>9-1-2</t>
  </si>
  <si>
    <t>Dětské hřiště</t>
  </si>
  <si>
    <t>168</t>
  </si>
  <si>
    <t>518610021</t>
  </si>
  <si>
    <t>88*0,3</t>
  </si>
  <si>
    <t>169</t>
  </si>
  <si>
    <t>-689334486</t>
  </si>
  <si>
    <t>170</t>
  </si>
  <si>
    <t>1875129861</t>
  </si>
  <si>
    <t>171</t>
  </si>
  <si>
    <t>1708636479</t>
  </si>
  <si>
    <t>26,4*1,8</t>
  </si>
  <si>
    <t>172</t>
  </si>
  <si>
    <t>936009111</t>
  </si>
  <si>
    <t>Bezpečnostní dopadová plocha venkovní na dětském hřišti tl 30 cm ze štěrku frakce 4-8 mm</t>
  </si>
  <si>
    <t>92885232</t>
  </si>
  <si>
    <t>88+0</t>
  </si>
  <si>
    <t>173</t>
  </si>
  <si>
    <t>1526764256</t>
  </si>
  <si>
    <t>174</t>
  </si>
  <si>
    <t>-689180887</t>
  </si>
  <si>
    <t>175</t>
  </si>
  <si>
    <t>1309709672</t>
  </si>
  <si>
    <t>2*4</t>
  </si>
  <si>
    <t>176</t>
  </si>
  <si>
    <t>936124113.1</t>
  </si>
  <si>
    <t>-25560348</t>
  </si>
  <si>
    <t>177</t>
  </si>
  <si>
    <t>749101060-1.1</t>
  </si>
  <si>
    <t>2119514897</t>
  </si>
  <si>
    <t>178</t>
  </si>
  <si>
    <t>936005231</t>
  </si>
  <si>
    <t>Montáž prvků - dětské hřiště</t>
  </si>
  <si>
    <t>-880984893</t>
  </si>
  <si>
    <t>179</t>
  </si>
  <si>
    <t>749200-8</t>
  </si>
  <si>
    <t>Skluzavka s nerez kluzákem a žebříkem 990, rozměry 2.15 x 0.64 x 1.73</t>
  </si>
  <si>
    <t>224563248</t>
  </si>
  <si>
    <t>180</t>
  </si>
  <si>
    <t>749200-5</t>
  </si>
  <si>
    <t>pružinovka, rozměry 0.9x0.4x1.0</t>
  </si>
  <si>
    <t>-831634521</t>
  </si>
  <si>
    <t>181</t>
  </si>
  <si>
    <t>749200-14</t>
  </si>
  <si>
    <t>houpačka 1+1, rozměry 4.2x1.4x2.5</t>
  </si>
  <si>
    <t>-1171275205</t>
  </si>
  <si>
    <t>9-2</t>
  </si>
  <si>
    <t>Terénní a sadové úpravy</t>
  </si>
  <si>
    <t>9-2-1</t>
  </si>
  <si>
    <t xml:space="preserve">Odstranění </t>
  </si>
  <si>
    <t>182</t>
  </si>
  <si>
    <t>111201101</t>
  </si>
  <si>
    <t>Odstranění křovin a stromů průměru kmene do 100 mm i s kořeny z celkové plochy do 1000 m2</t>
  </si>
  <si>
    <t>-1742970322</t>
  </si>
  <si>
    <t>183</t>
  </si>
  <si>
    <t>112151112</t>
  </si>
  <si>
    <t>Směrové kácení stromů s rozřezáním a odvětvením D kmene do 300 mm</t>
  </si>
  <si>
    <t>1145327358</t>
  </si>
  <si>
    <t>184</t>
  </si>
  <si>
    <t>112201113</t>
  </si>
  <si>
    <t>Odstranění pařezů D do 0,4 m v rovině a svahu 1:5 s odklizením do 20 m a zasypáním jámy</t>
  </si>
  <si>
    <t>835231217</t>
  </si>
  <si>
    <t>185</t>
  </si>
  <si>
    <t>162301401</t>
  </si>
  <si>
    <t>Vodorovné přemístění větví stromů listnatých do 5 km D kmene do 300 mm</t>
  </si>
  <si>
    <t>506383458</t>
  </si>
  <si>
    <t>186</t>
  </si>
  <si>
    <t>162301405</t>
  </si>
  <si>
    <t>Vodorovné přemístění větví stromů jehličnatých do 5 km D kmene do 300 mm</t>
  </si>
  <si>
    <t>1722470432</t>
  </si>
  <si>
    <t>187</t>
  </si>
  <si>
    <t>162301411</t>
  </si>
  <si>
    <t>Vodorovné přemístění kmenů stromů listnatých do 5 km D kmene do 300 mm</t>
  </si>
  <si>
    <t>-1924270354</t>
  </si>
  <si>
    <t>188</t>
  </si>
  <si>
    <t>162301415</t>
  </si>
  <si>
    <t>Vodorovné přemístění kmenů stromů jehličnatých do 5 km D kmene do 300 mm</t>
  </si>
  <si>
    <t>-1535616635</t>
  </si>
  <si>
    <t>189</t>
  </si>
  <si>
    <t>162301421</t>
  </si>
  <si>
    <t>Vodorovné přemístění pařezů do 5 km D do 300 mm</t>
  </si>
  <si>
    <t>158297589</t>
  </si>
  <si>
    <t>190</t>
  </si>
  <si>
    <t>162301501</t>
  </si>
  <si>
    <t>Vodorovné přemístění křovin do 5 km D kmene do 100 mm</t>
  </si>
  <si>
    <t>647505046</t>
  </si>
  <si>
    <t>191</t>
  </si>
  <si>
    <t>162301901</t>
  </si>
  <si>
    <t>Příplatek k vodorovnému přemístění větví stromů listnatých D kmene do 300 mm ZKD 5 km</t>
  </si>
  <si>
    <t>-410716850</t>
  </si>
  <si>
    <t>192</t>
  </si>
  <si>
    <t>162301905</t>
  </si>
  <si>
    <t>Příplatek k vodorovnému přemístění větví stromů jehličnatých D kmene do 300 mm ZKD 5 km</t>
  </si>
  <si>
    <t>-1998522218</t>
  </si>
  <si>
    <t>193</t>
  </si>
  <si>
    <t>162301911</t>
  </si>
  <si>
    <t>Příplatek k vodorovnému přemístění kmenů stromů listnatých D kmene do 300 mm ZKD 5 km</t>
  </si>
  <si>
    <t>-2128119861</t>
  </si>
  <si>
    <t>194</t>
  </si>
  <si>
    <t>162301915</t>
  </si>
  <si>
    <t>Příplatek k vodorovnému přemístění kmenů stromů jehličnatých D kmene do 300 mm ZKD 5 km</t>
  </si>
  <si>
    <t>-1872274780</t>
  </si>
  <si>
    <t>195</t>
  </si>
  <si>
    <t>162301921</t>
  </si>
  <si>
    <t>Příplatek k vodorovnému přemístění pařezů D 300 mm ZKD 5 km</t>
  </si>
  <si>
    <t>1230946038</t>
  </si>
  <si>
    <t>9-2-2</t>
  </si>
  <si>
    <t>Výsadby</t>
  </si>
  <si>
    <t>196</t>
  </si>
  <si>
    <t>183101321</t>
  </si>
  <si>
    <t>Jamky pro výsadbu s výměnou 100 % půdy zeminy tř 1 až 4 objem do 1 m3 v rovině a svahu do 1:5</t>
  </si>
  <si>
    <t>1763004048</t>
  </si>
  <si>
    <t>197</t>
  </si>
  <si>
    <t>10321100</t>
  </si>
  <si>
    <t>zahradní substrát pro výsadbu VL</t>
  </si>
  <si>
    <t>-853527892</t>
  </si>
  <si>
    <t>198</t>
  </si>
  <si>
    <t>183111112</t>
  </si>
  <si>
    <t>Hloubení jamek bez výměny půdy zeminy tř 1 až 4 objem do 0,005 m3 v rovině a svahu do 1:5</t>
  </si>
  <si>
    <t>196181229</t>
  </si>
  <si>
    <t>225*6</t>
  </si>
  <si>
    <t>199</t>
  </si>
  <si>
    <t>184102111</t>
  </si>
  <si>
    <t>Výsadba dřeviny s balem D do 0,2 m do jamky se zalitím v rovině a svahu do 1:5</t>
  </si>
  <si>
    <t>-622844601</t>
  </si>
  <si>
    <t>200</t>
  </si>
  <si>
    <t>02652-1</t>
  </si>
  <si>
    <t>/Spiraea bumalda Goldflame/ - tavolník nízký Goldflame 20-30cm</t>
  </si>
  <si>
    <t>-1176057050</t>
  </si>
  <si>
    <t>201</t>
  </si>
  <si>
    <t>184102116</t>
  </si>
  <si>
    <t>Výsadba dřeviny s balem D do 0,8 m do jamky se zalitím v rovině a svahu do 1:5</t>
  </si>
  <si>
    <t>-2120514251</t>
  </si>
  <si>
    <t>0265-16</t>
  </si>
  <si>
    <t>Dřevozec trojtrnný ´Skyline´ /Gleditsia triacanthos ´Skyline´ / ok 16-18</t>
  </si>
  <si>
    <t>120843415</t>
  </si>
  <si>
    <t>203</t>
  </si>
  <si>
    <t>0265-3</t>
  </si>
  <si>
    <t>Dřevozec trojtrnný ´Sunburst´ /Gleditsia triacanthos ´Sunburst´ / ok 16-18</t>
  </si>
  <si>
    <t>1415799869</t>
  </si>
  <si>
    <t>204</t>
  </si>
  <si>
    <t>0265-14</t>
  </si>
  <si>
    <t>Lípa malolistá ´Greenspire´ /Tilia cordata ´Greenspire´/ ok 16-18</t>
  </si>
  <si>
    <t>2132318770</t>
  </si>
  <si>
    <t>205</t>
  </si>
  <si>
    <t>0265-1</t>
  </si>
  <si>
    <t xml:space="preserve">Trnovník akát ´Bessoniana´ /Robina pseudoacacia ´Bessoniana´/  ok 16-18</t>
  </si>
  <si>
    <t>-2140167580</t>
  </si>
  <si>
    <t>206</t>
  </si>
  <si>
    <t>0265-5</t>
  </si>
  <si>
    <t>Platan javorolistý ´Sunburst´ /Platanus acerifolia / ok 16-18</t>
  </si>
  <si>
    <t>1183408469</t>
  </si>
  <si>
    <t>207</t>
  </si>
  <si>
    <t>0265-7</t>
  </si>
  <si>
    <t>Dub letní /Quercus robur / ok 16-18</t>
  </si>
  <si>
    <t>-1811813297</t>
  </si>
  <si>
    <t>208</t>
  </si>
  <si>
    <t>0265-10</t>
  </si>
  <si>
    <t>Javor mléč /Acer platanoides/ ok 16-18</t>
  </si>
  <si>
    <t>-514812801</t>
  </si>
  <si>
    <t>209</t>
  </si>
  <si>
    <t>184215132-1</t>
  </si>
  <si>
    <t xml:space="preserve">Ukotvení kmene dřevin  k ochrané podpěrné konstrukci mříže</t>
  </si>
  <si>
    <t>-2079520396</t>
  </si>
  <si>
    <t>210</t>
  </si>
  <si>
    <t>184215133</t>
  </si>
  <si>
    <t>Ukotvení kmene dřevin třemi kůly D do 0,1 m délky do 3 m</t>
  </si>
  <si>
    <t>-576633479</t>
  </si>
  <si>
    <t>211</t>
  </si>
  <si>
    <t>60591257</t>
  </si>
  <si>
    <t>kůl vyvazovací dřevěný impregnovaný D 8cm dl 3m</t>
  </si>
  <si>
    <t>-1142891380</t>
  </si>
  <si>
    <t>17*3</t>
  </si>
  <si>
    <t>212</t>
  </si>
  <si>
    <t>184501131</t>
  </si>
  <si>
    <t>Zhotovení obalu z juty ve dvou vrstvách v rovině a svahu do 1:5</t>
  </si>
  <si>
    <t>-287373972</t>
  </si>
  <si>
    <t>27*2*0,25</t>
  </si>
  <si>
    <t>213</t>
  </si>
  <si>
    <t>184801121</t>
  </si>
  <si>
    <t>Ošetřování vysazených dřevin soliterních v rovině a svahu do 1:5</t>
  </si>
  <si>
    <t>995339696</t>
  </si>
  <si>
    <t>214</t>
  </si>
  <si>
    <t>184801131</t>
  </si>
  <si>
    <t>Ošetřování vysazených dřevin ve skupinách v rovině a svahu do 1:5</t>
  </si>
  <si>
    <t>-891877788</t>
  </si>
  <si>
    <t>60+35+15+105+10</t>
  </si>
  <si>
    <t>215</t>
  </si>
  <si>
    <t>184911161</t>
  </si>
  <si>
    <t>Mulčování záhonů kačírkem tl. vrstvy do 0,1 m v rovině a svahu do 1:5</t>
  </si>
  <si>
    <t>-61691784</t>
  </si>
  <si>
    <t>10*1,6*1,6 "zásyp pod mříže"</t>
  </si>
  <si>
    <t>216</t>
  </si>
  <si>
    <t>58333674</t>
  </si>
  <si>
    <t>kamenivo těžené hrubé frakce 16/32</t>
  </si>
  <si>
    <t>696506732</t>
  </si>
  <si>
    <t>25,6*0,25 'Přepočtené koeficientem množství</t>
  </si>
  <si>
    <t>217</t>
  </si>
  <si>
    <t>184911421</t>
  </si>
  <si>
    <t>Mulčování rostlin kůrou tl. do 0,1 m v rovině a svahu do 1:5</t>
  </si>
  <si>
    <t>-45787059</t>
  </si>
  <si>
    <t>1,6*1,6*27+225+0,88</t>
  </si>
  <si>
    <t>218</t>
  </si>
  <si>
    <t>10391100</t>
  </si>
  <si>
    <t>kůra mulčovací VL</t>
  </si>
  <si>
    <t>725640473</t>
  </si>
  <si>
    <t>295</t>
  </si>
  <si>
    <t>295*0,103 'Přepočtené koeficientem množství</t>
  </si>
  <si>
    <t>219</t>
  </si>
  <si>
    <t>185851121</t>
  </si>
  <si>
    <t>Dovoz vody pro zálivku rostlin za vzdálenost do 1000 m</t>
  </si>
  <si>
    <t>-1963136671</t>
  </si>
  <si>
    <t>27*6+225*0,05*6</t>
  </si>
  <si>
    <t>9-2-3</t>
  </si>
  <si>
    <t>KTÚ</t>
  </si>
  <si>
    <t>220</t>
  </si>
  <si>
    <t>181111111</t>
  </si>
  <si>
    <t>Plošná úprava terénu do 500 m2 zemina tř 1 až 4 nerovnosti do 100 mm v rovinně a svahu do 1:5</t>
  </si>
  <si>
    <t>212429768</t>
  </si>
  <si>
    <t>1388+57+250+690</t>
  </si>
  <si>
    <t>221</t>
  </si>
  <si>
    <t>181301102</t>
  </si>
  <si>
    <t>Rozprostření ornice tl vrstvy do 150 mm pl do 500 m2 v rovině nebo ve svahu do 1:5</t>
  </si>
  <si>
    <t>-870394612</t>
  </si>
  <si>
    <t>222</t>
  </si>
  <si>
    <t>181411131</t>
  </si>
  <si>
    <t>Založení parkového trávníku výsevem plochy do 1000 m2 v rovině a ve svahu do 1:5</t>
  </si>
  <si>
    <t>-1259966349</t>
  </si>
  <si>
    <t>223</t>
  </si>
  <si>
    <t>00572410</t>
  </si>
  <si>
    <t>osivo směs travní parková</t>
  </si>
  <si>
    <t>kg</t>
  </si>
  <si>
    <t>-775077760</t>
  </si>
  <si>
    <t>2385*0,015 'Přepočtené koeficientem množství</t>
  </si>
  <si>
    <t>224</t>
  </si>
  <si>
    <t>182303111</t>
  </si>
  <si>
    <t>Doplnění zeminy nebo substrátu na travnatých plochách tl 50 mm rovina v rovinně a svahu do 1:5</t>
  </si>
  <si>
    <t>2135271897</t>
  </si>
  <si>
    <t>10364101</t>
  </si>
  <si>
    <t xml:space="preserve">zemina pro terénní úpravy -  ornice</t>
  </si>
  <si>
    <t>-1278196644</t>
  </si>
  <si>
    <t>(psu*0,05 + plochakeř*0,15)*1,8</t>
  </si>
  <si>
    <t>226</t>
  </si>
  <si>
    <t>184802111</t>
  </si>
  <si>
    <t>Chemické odplevelení před založením kultury nad 20 m2 postřikem na široko v rovině a svahu do 1:5</t>
  </si>
  <si>
    <t>1357505007</t>
  </si>
  <si>
    <t>227</t>
  </si>
  <si>
    <t>184802611</t>
  </si>
  <si>
    <t>Chemické odplevelení po založení kultury postřikem na široko v rovině a svahu do 1:5</t>
  </si>
  <si>
    <t>-207723610</t>
  </si>
  <si>
    <t>228</t>
  </si>
  <si>
    <t>185803111</t>
  </si>
  <si>
    <t>Ošetření trávníku shrabáním v rovině a svahu do 1:5</t>
  </si>
  <si>
    <t>-954416873</t>
  </si>
  <si>
    <t>997</t>
  </si>
  <si>
    <t>Přesun sutě</t>
  </si>
  <si>
    <t>229</t>
  </si>
  <si>
    <t>997221551</t>
  </si>
  <si>
    <t>Vodorovná doprava suti ze sypkých materiálů do 1 km</t>
  </si>
  <si>
    <t>1355239659</t>
  </si>
  <si>
    <t>ok+oaf</t>
  </si>
  <si>
    <t>230</t>
  </si>
  <si>
    <t>997221559</t>
  </si>
  <si>
    <t>Příplatek ZKD 1 km u vodorovné dopravy suti ze sypkých materiálů</t>
  </si>
  <si>
    <t>1789018776</t>
  </si>
  <si>
    <t>(ok+oaf)*9</t>
  </si>
  <si>
    <t>231</t>
  </si>
  <si>
    <t>997221561</t>
  </si>
  <si>
    <t>Vodorovná doprava suti z kusových materiálů do 1 km</t>
  </si>
  <si>
    <t>630589752</t>
  </si>
  <si>
    <t>ob+oa</t>
  </si>
  <si>
    <t>232</t>
  </si>
  <si>
    <t>997221569</t>
  </si>
  <si>
    <t>Příplatek ZKD 1 km u vodorovné dopravy suti z kusových materiálů</t>
  </si>
  <si>
    <t>-1741848807</t>
  </si>
  <si>
    <t>(ob+oa)*9</t>
  </si>
  <si>
    <t>233</t>
  </si>
  <si>
    <t>997221815</t>
  </si>
  <si>
    <t>Poplatek za uložení na skládce (skládkovné) stavebního odpadu betonového kód odpadu 170 101</t>
  </si>
  <si>
    <t>760271372</t>
  </si>
  <si>
    <t>20,2+23,4+4,425+46,75+1146,875+500,5+656,25+76,8+314,88+54,8</t>
  </si>
  <si>
    <t>234</t>
  </si>
  <si>
    <t>997221845</t>
  </si>
  <si>
    <t>Poplatek za uložení na skládce (skládkovné) odpadu asfaltového bez dehtu kód odpadu 170 302</t>
  </si>
  <si>
    <t>-2042281631</t>
  </si>
  <si>
    <t>235</t>
  </si>
  <si>
    <t>997221855</t>
  </si>
  <si>
    <t>Poplatek za uložení na skládce (skládkovné) zeminy a kameniva kód odpadu 170 504</t>
  </si>
  <si>
    <t>1686116858</t>
  </si>
  <si>
    <t>67,575+191,4+102,95+807,4+261,8+178,5</t>
  </si>
  <si>
    <t>998</t>
  </si>
  <si>
    <t>Přesun hmot</t>
  </si>
  <si>
    <t>236</t>
  </si>
  <si>
    <t>998223011</t>
  </si>
  <si>
    <t>Přesun hmot pro pozemní komunikace s krytem dlážděným</t>
  </si>
  <si>
    <t>-946175360</t>
  </si>
  <si>
    <t>IV.etapa-VO - SO 401 Veřejné osvětlení - IV.etapa</t>
  </si>
  <si>
    <t>HSV - HSV</t>
  </si>
  <si>
    <t xml:space="preserve">    SO 401-IV - Veřejné osvětlení - etapa IV</t>
  </si>
  <si>
    <t>SO 401-IV</t>
  </si>
  <si>
    <t>Veřejné osvětlení - etapa IV</t>
  </si>
  <si>
    <t>9999-880</t>
  </si>
  <si>
    <t xml:space="preserve">Vytýčení  siti a vedení VO v přehledném terénu</t>
  </si>
  <si>
    <t>9999-1285</t>
  </si>
  <si>
    <t>Demontáž stávajících kabelů bez zem.prací</t>
  </si>
  <si>
    <t>9999-1281</t>
  </si>
  <si>
    <t>Odpojení ,odstrojení a demontaz stavajicich stožárů</t>
  </si>
  <si>
    <t>9999-1285.1</t>
  </si>
  <si>
    <t>Demontáž stožárových základů</t>
  </si>
  <si>
    <t>9999-1285.2</t>
  </si>
  <si>
    <t>Deponování demontovaného materiálu</t>
  </si>
  <si>
    <t>1048-322</t>
  </si>
  <si>
    <t>Demontáž soupravy NVO ze stožáru</t>
  </si>
  <si>
    <t>9999-971</t>
  </si>
  <si>
    <t>Rozvaděč RVO - úprava</t>
  </si>
  <si>
    <t>9999-971.1</t>
  </si>
  <si>
    <t xml:space="preserve">Bet .zákl. B15-20  0,5x0,5x1,2 m</t>
  </si>
  <si>
    <t>1048-226</t>
  </si>
  <si>
    <t>Stožár sadový K4133/89/60 žárově zinkovaný</t>
  </si>
  <si>
    <t>Svitidlo BGP615 T25 DM50 /740 (1419 lm; 11.0 W)</t>
  </si>
  <si>
    <t>-1681038670</t>
  </si>
  <si>
    <t xml:space="preserve">Svitidlo  BGP615 T25 DN10 /740 (727 lm; 6.0 W)</t>
  </si>
  <si>
    <t>128726977</t>
  </si>
  <si>
    <t>Svitidlo BGP621 T25 DM11 /740 (5438 lm; 38.0 W)</t>
  </si>
  <si>
    <t>1627314828</t>
  </si>
  <si>
    <t xml:space="preserve">Svitidlo  BGP621 T25 DM11 /740 (7613 lm; 52.5 W)</t>
  </si>
  <si>
    <t>-472716286</t>
  </si>
  <si>
    <t>Svitidlo BGP621 T25 DW10 /740 (6066 lm; 43.0 W)</t>
  </si>
  <si>
    <t>1222496905</t>
  </si>
  <si>
    <t>Svitidlo BGP621 T25 DW10 /740 (2807 lm; 20.0 W)</t>
  </si>
  <si>
    <t>1109383217</t>
  </si>
  <si>
    <t>Svitidlo BGP621 T25 DX10 /740 (5835 lm; 43.0 W)</t>
  </si>
  <si>
    <t>1376099103</t>
  </si>
  <si>
    <t>Svitidlo BGP621 T25 DX10 BL1 /740 (4151 lm; 43.0 W)</t>
  </si>
  <si>
    <t>2064077786</t>
  </si>
  <si>
    <t>Svitidlo BGP621 T25 DX10 BL1 /740 (5452 lm; 56.5 W)</t>
  </si>
  <si>
    <t>-411083233</t>
  </si>
  <si>
    <t>1263-307</t>
  </si>
  <si>
    <t>PŘÍSPĚVEK NA RECYKLACI</t>
  </si>
  <si>
    <t>1057-546</t>
  </si>
  <si>
    <t>UPEVNĚNÍ SVÍTIDLA</t>
  </si>
  <si>
    <t>1042-172</t>
  </si>
  <si>
    <t>SR481-27 Z/CU ( 1x np)</t>
  </si>
  <si>
    <t>1042-172.1.1</t>
  </si>
  <si>
    <t>SR482-27 Z/CU ( 2x np)</t>
  </si>
  <si>
    <t>1296764019</t>
  </si>
  <si>
    <t>9999-971.2</t>
  </si>
  <si>
    <t xml:space="preserve">Bet .zákl. B15-20  0,5x0,5x1,5 m</t>
  </si>
  <si>
    <t>1048-226.1</t>
  </si>
  <si>
    <t>Stožár silniční JB10 8,2-159/108/89 žárově zinkovaný</t>
  </si>
  <si>
    <t>1048-322.1</t>
  </si>
  <si>
    <t>Upevnění soupravy NVO na stožár včetně prostupu</t>
  </si>
  <si>
    <t>1124-22</t>
  </si>
  <si>
    <t>CYKY 3x1.5 mm2, volně</t>
  </si>
  <si>
    <t>1124-22.1</t>
  </si>
  <si>
    <t>SMRŠŤOVACÍ BUŽÍRKA ŽZ 20</t>
  </si>
  <si>
    <t>1122-176</t>
  </si>
  <si>
    <t>CYKY 4x16 mm2, volně</t>
  </si>
  <si>
    <t>1244-2</t>
  </si>
  <si>
    <t>FeZn-D10 (0,4kg/m)</t>
  </si>
  <si>
    <t>1244-2.1</t>
  </si>
  <si>
    <t>FeZn-D8 (0,4kg/m)</t>
  </si>
  <si>
    <t>1244-70</t>
  </si>
  <si>
    <t>Svorka SU univerzální</t>
  </si>
  <si>
    <t>9999-416</t>
  </si>
  <si>
    <t xml:space="preserve">Ukončení do 4x50  mm2</t>
  </si>
  <si>
    <t>10003</t>
  </si>
  <si>
    <t xml:space="preserve">Ukončení do 3x4  mm2</t>
  </si>
  <si>
    <t>40205</t>
  </si>
  <si>
    <t>Výstražná folie 33cm</t>
  </si>
  <si>
    <t>1123-4563</t>
  </si>
  <si>
    <t xml:space="preserve">CHRÁNIČKA  KABELU DN 100</t>
  </si>
  <si>
    <t>1123-4563.1</t>
  </si>
  <si>
    <t>06110/2 BA - dělená chránička (červená)</t>
  </si>
  <si>
    <t>10003.1</t>
  </si>
  <si>
    <t>Štítek značení stožáru s číslováním dle standardu správce</t>
  </si>
  <si>
    <t>Pol1</t>
  </si>
  <si>
    <t>Podružný materiál</t>
  </si>
  <si>
    <t>kpl</t>
  </si>
  <si>
    <t>41014</t>
  </si>
  <si>
    <t>Revizni technik</t>
  </si>
  <si>
    <t>hod</t>
  </si>
  <si>
    <t>41014.1</t>
  </si>
  <si>
    <t>Spolupráce s reviznim technikem</t>
  </si>
  <si>
    <t>Pol2</t>
  </si>
  <si>
    <t>Zkusebni provoz</t>
  </si>
  <si>
    <t>Pol3</t>
  </si>
  <si>
    <t>Dokumentace skut provedení</t>
  </si>
  <si>
    <t>Pol4</t>
  </si>
  <si>
    <t>Geodetické zaměření skutečné trasy vedení</t>
  </si>
  <si>
    <t>Pol5</t>
  </si>
  <si>
    <t>Uklid a likvidace odpadu - běžný komunální</t>
  </si>
  <si>
    <t>Pol6</t>
  </si>
  <si>
    <t>Výkop jámy pro stožárový základ</t>
  </si>
  <si>
    <t>Pol7</t>
  </si>
  <si>
    <t>Kabelové lože z přesáté zeminy nebo písku</t>
  </si>
  <si>
    <t>Pol8</t>
  </si>
  <si>
    <t>Hloubení rýhy ,zemina třídy 3, šíře 350mm,hloubka 700mm</t>
  </si>
  <si>
    <t>Pol9</t>
  </si>
  <si>
    <t>Zához rýhy , zemina třídy 3, šíře 350mm,hloubka 700mm</t>
  </si>
  <si>
    <t>Pol10</t>
  </si>
  <si>
    <t>Hloubení rýhy ,zemina třídy 3, šíře 350mm,hloubka 1200mm</t>
  </si>
  <si>
    <t>Pol11</t>
  </si>
  <si>
    <t>Zához rýhy , zemina třídy 3, šíře 350mm,hloubka 1200mm</t>
  </si>
  <si>
    <t>Pol12</t>
  </si>
  <si>
    <t>Hloubení rýhy ,zemina třídy 3, šíře 500mm,hloubka 700mm</t>
  </si>
  <si>
    <t>Pol13</t>
  </si>
  <si>
    <t>Zához rýhy , zemina třídy 3, šíře 500mm,hloubka 700mm</t>
  </si>
  <si>
    <t>Pol14</t>
  </si>
  <si>
    <t>Zhutnění a finální úprava ostatního terénu v zemina třídy 3</t>
  </si>
  <si>
    <t>Pol15</t>
  </si>
  <si>
    <t>Doprava mimo svitidel</t>
  </si>
  <si>
    <t>Pol16</t>
  </si>
  <si>
    <t>Přesun dodávek</t>
  </si>
  <si>
    <t>Pol17</t>
  </si>
  <si>
    <t>PPV</t>
  </si>
  <si>
    <t>Pol18</t>
  </si>
  <si>
    <t>GZS</t>
  </si>
  <si>
    <t>Pol19</t>
  </si>
  <si>
    <t>Provozní vlivy</t>
  </si>
  <si>
    <t>IV.etapa-VRN - Vedlejší rozpočtové náklady - IV.etapa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</si>
  <si>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</si>
  <si>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</si>
  <si>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</si>
  <si>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</si>
  <si>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</si>
  <si>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</si>
  <si>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</si>
  <si>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</si>
  <si>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</si>
  <si>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</si>
  <si>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</si>
  <si>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</si>
  <si>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</si>
  <si>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-313310447</t>
  </si>
  <si>
    <t>012303000</t>
  </si>
  <si>
    <t>Geodetické práce po výstavbě - geodetické zaměření skutečného provedení díla</t>
  </si>
  <si>
    <t>1816390351</t>
  </si>
  <si>
    <t>013254000-1</t>
  </si>
  <si>
    <t>Dokumentace skutečného provedení stavby (3x tištěná,CD)</t>
  </si>
  <si>
    <t>-1825144484</t>
  </si>
  <si>
    <t>VRN3</t>
  </si>
  <si>
    <t>Zařízení staveniště</t>
  </si>
  <si>
    <t>030001000</t>
  </si>
  <si>
    <t>1389206368</t>
  </si>
  <si>
    <t>039203-1</t>
  </si>
  <si>
    <t>Uvedení ploch poškozených vlivem realizace díla do stavu před zahájením realizace díla</t>
  </si>
  <si>
    <t>-754402412</t>
  </si>
  <si>
    <t>VRN4</t>
  </si>
  <si>
    <t>Inženýrská činnost</t>
  </si>
  <si>
    <t>04290300-1</t>
  </si>
  <si>
    <t>Dohled autorizované osoby v oboru geologie (hydrogeologie) pro zhodnocení stavu zemní pláně včetně vypracování odborného posudku</t>
  </si>
  <si>
    <t>2019591284</t>
  </si>
  <si>
    <t>043134000</t>
  </si>
  <si>
    <t>Zkoušky zatěžovací, včetně vypracování odborné zprávy</t>
  </si>
  <si>
    <t>-2065642825</t>
  </si>
  <si>
    <t>VRN7</t>
  </si>
  <si>
    <t>072002000-1</t>
  </si>
  <si>
    <t>Přechodné dopravní značení, projednání</t>
  </si>
  <si>
    <t>-1028860464</t>
  </si>
  <si>
    <t>072002000-2</t>
  </si>
  <si>
    <t>Přechodné dopravní značení - značky, instalace, údržba</t>
  </si>
  <si>
    <t>-955210697</t>
  </si>
  <si>
    <t>VRN9</t>
  </si>
  <si>
    <t>Ostatní náklady</t>
  </si>
  <si>
    <t>02-1</t>
  </si>
  <si>
    <t>Ochrana a zabezpečení stávajících inženýrských sítí po celou dobu realizace díla</t>
  </si>
  <si>
    <t>-866075020</t>
  </si>
  <si>
    <t>034503-1</t>
  </si>
  <si>
    <t xml:space="preserve">D+M informační panel v době realizace díla o velikosti  provedení dle požadavků poskytovatele dotačního programu</t>
  </si>
  <si>
    <t>1811522111</t>
  </si>
  <si>
    <t>034503-2</t>
  </si>
  <si>
    <t>D+M stálé informační tabule velikosti, materiálu a provedení dle požadavků poskytovatele dotačního programu</t>
  </si>
  <si>
    <t>1854686158</t>
  </si>
  <si>
    <t>051103-1</t>
  </si>
  <si>
    <t>Náklady na pojištění díla po celou dobu jeho realizace</t>
  </si>
  <si>
    <t>-1056018327</t>
  </si>
  <si>
    <t>052203-1</t>
  </si>
  <si>
    <t xml:space="preserve">Náklady spojené se zajištěním bankovní záruky </t>
  </si>
  <si>
    <t>-1902180652</t>
  </si>
  <si>
    <t>090001000-1</t>
  </si>
  <si>
    <t>Vytyčení stávajících sítí</t>
  </si>
  <si>
    <t>-144996888</t>
  </si>
  <si>
    <t>SEZNAM FIGUR</t>
  </si>
  <si>
    <t>Výměra</t>
  </si>
  <si>
    <t xml:space="preserve"> IV/ IV.etapa</t>
  </si>
  <si>
    <t>Použití figury:</t>
  </si>
  <si>
    <t>pnp</t>
  </si>
  <si>
    <t>požární nástupní plochy pro zatravnění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</si>
</sst>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2018s05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NYMBURK - REGENERACE PANELOVÉHO SÍDLIŠTĚ JANKOVICE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30. 9. 2019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ROUND(SUM(AG96:AG98),2)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ROUND(SUM(AS96:AS98),2)</f>
        <v>0</v>
      </c>
      <c r="AT95" s="128">
        <f>ROUND(SUM(AV95:AW95),2)</f>
        <v>0</v>
      </c>
      <c r="AU95" s="129">
        <f>ROUND(SUM(AU96:AU98),5)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ROUND(SUM(AZ96:AZ98),2)</f>
        <v>0</v>
      </c>
      <c r="BA95" s="128">
        <f>ROUND(SUM(BA96:BA98),2)</f>
        <v>0</v>
      </c>
      <c r="BB95" s="128">
        <f>ROUND(SUM(BB96:BB98),2)</f>
        <v>0</v>
      </c>
      <c r="BC95" s="128">
        <f>ROUND(SUM(BC96:BC98),2)</f>
        <v>0</v>
      </c>
      <c r="BD95" s="130">
        <f>ROUND(SUM(BD96:BD98),2)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16.5" customHeight="1">
      <c r="A96" s="132" t="s">
        <v>83</v>
      </c>
      <c r="B96" s="70"/>
      <c r="C96" s="133"/>
      <c r="D96" s="133"/>
      <c r="E96" s="134" t="s">
        <v>78</v>
      </c>
      <c r="F96" s="134"/>
      <c r="G96" s="134"/>
      <c r="H96" s="134"/>
      <c r="I96" s="134"/>
      <c r="J96" s="133"/>
      <c r="K96" s="134" t="s">
        <v>84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'IV.etapa - SO 101 Dopravn...'!J32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85</v>
      </c>
      <c r="AR96" s="72"/>
      <c r="AS96" s="137">
        <v>0</v>
      </c>
      <c r="AT96" s="138">
        <f>ROUND(SUM(AV96:AW96),2)</f>
        <v>0</v>
      </c>
      <c r="AU96" s="139">
        <f>'IV.etapa - SO 101 Dopravn...'!P141</f>
        <v>0</v>
      </c>
      <c r="AV96" s="138">
        <f>'IV.etapa - SO 101 Dopravn...'!J35</f>
        <v>0</v>
      </c>
      <c r="AW96" s="138">
        <f>'IV.etapa - SO 101 Dopravn...'!J36</f>
        <v>0</v>
      </c>
      <c r="AX96" s="138">
        <f>'IV.etapa - SO 101 Dopravn...'!J37</f>
        <v>0</v>
      </c>
      <c r="AY96" s="138">
        <f>'IV.etapa - SO 101 Dopravn...'!J38</f>
        <v>0</v>
      </c>
      <c r="AZ96" s="138">
        <f>'IV.etapa - SO 101 Dopravn...'!F35</f>
        <v>0</v>
      </c>
      <c r="BA96" s="138">
        <f>'IV.etapa - SO 101 Dopravn...'!F36</f>
        <v>0</v>
      </c>
      <c r="BB96" s="138">
        <f>'IV.etapa - SO 101 Dopravn...'!F37</f>
        <v>0</v>
      </c>
      <c r="BC96" s="138">
        <f>'IV.etapa - SO 101 Dopravn...'!F38</f>
        <v>0</v>
      </c>
      <c r="BD96" s="140">
        <f>'IV.etapa - SO 101 Dopravn...'!F39</f>
        <v>0</v>
      </c>
      <c r="BE96" s="4"/>
      <c r="BT96" s="141" t="s">
        <v>82</v>
      </c>
      <c r="BV96" s="141" t="s">
        <v>75</v>
      </c>
      <c r="BW96" s="141" t="s">
        <v>86</v>
      </c>
      <c r="BX96" s="141" t="s">
        <v>81</v>
      </c>
      <c r="CL96" s="141" t="s">
        <v>1</v>
      </c>
    </row>
    <row r="97" s="4" customFormat="1" ht="23.25" customHeight="1">
      <c r="A97" s="132" t="s">
        <v>83</v>
      </c>
      <c r="B97" s="70"/>
      <c r="C97" s="133"/>
      <c r="D97" s="133"/>
      <c r="E97" s="134" t="s">
        <v>87</v>
      </c>
      <c r="F97" s="134"/>
      <c r="G97" s="134"/>
      <c r="H97" s="134"/>
      <c r="I97" s="134"/>
      <c r="J97" s="133"/>
      <c r="K97" s="134" t="s">
        <v>88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'IV.etapa-VO - SO 401 Veře...'!J32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85</v>
      </c>
      <c r="AR97" s="72"/>
      <c r="AS97" s="137">
        <v>0</v>
      </c>
      <c r="AT97" s="138">
        <f>ROUND(SUM(AV97:AW97),2)</f>
        <v>0</v>
      </c>
      <c r="AU97" s="139">
        <f>'IV.etapa-VO - SO 401 Veře...'!P122</f>
        <v>0</v>
      </c>
      <c r="AV97" s="138">
        <f>'IV.etapa-VO - SO 401 Veře...'!J35</f>
        <v>0</v>
      </c>
      <c r="AW97" s="138">
        <f>'IV.etapa-VO - SO 401 Veře...'!J36</f>
        <v>0</v>
      </c>
      <c r="AX97" s="138">
        <f>'IV.etapa-VO - SO 401 Veře...'!J37</f>
        <v>0</v>
      </c>
      <c r="AY97" s="138">
        <f>'IV.etapa-VO - SO 401 Veře...'!J38</f>
        <v>0</v>
      </c>
      <c r="AZ97" s="138">
        <f>'IV.etapa-VO - SO 401 Veře...'!F35</f>
        <v>0</v>
      </c>
      <c r="BA97" s="138">
        <f>'IV.etapa-VO - SO 401 Veře...'!F36</f>
        <v>0</v>
      </c>
      <c r="BB97" s="138">
        <f>'IV.etapa-VO - SO 401 Veře...'!F37</f>
        <v>0</v>
      </c>
      <c r="BC97" s="138">
        <f>'IV.etapa-VO - SO 401 Veře...'!F38</f>
        <v>0</v>
      </c>
      <c r="BD97" s="140">
        <f>'IV.etapa-VO - SO 401 Veře...'!F39</f>
        <v>0</v>
      </c>
      <c r="BE97" s="4"/>
      <c r="BT97" s="141" t="s">
        <v>82</v>
      </c>
      <c r="BV97" s="141" t="s">
        <v>75</v>
      </c>
      <c r="BW97" s="141" t="s">
        <v>89</v>
      </c>
      <c r="BX97" s="141" t="s">
        <v>81</v>
      </c>
      <c r="CL97" s="141" t="s">
        <v>1</v>
      </c>
    </row>
    <row r="98" s="4" customFormat="1" ht="23.25" customHeight="1">
      <c r="A98" s="132" t="s">
        <v>83</v>
      </c>
      <c r="B98" s="70"/>
      <c r="C98" s="133"/>
      <c r="D98" s="133"/>
      <c r="E98" s="134" t="s">
        <v>90</v>
      </c>
      <c r="F98" s="134"/>
      <c r="G98" s="134"/>
      <c r="H98" s="134"/>
      <c r="I98" s="134"/>
      <c r="J98" s="133"/>
      <c r="K98" s="134" t="s">
        <v>91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'IV.etapa-VRN - Vedlejší r...'!J32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85</v>
      </c>
      <c r="AR98" s="72"/>
      <c r="AS98" s="142">
        <v>0</v>
      </c>
      <c r="AT98" s="143">
        <f>ROUND(SUM(AV98:AW98),2)</f>
        <v>0</v>
      </c>
      <c r="AU98" s="144">
        <f>'IV.etapa-VRN - Vedlejší r...'!P126</f>
        <v>0</v>
      </c>
      <c r="AV98" s="143">
        <f>'IV.etapa-VRN - Vedlejší r...'!J35</f>
        <v>0</v>
      </c>
      <c r="AW98" s="143">
        <f>'IV.etapa-VRN - Vedlejší r...'!J36</f>
        <v>0</v>
      </c>
      <c r="AX98" s="143">
        <f>'IV.etapa-VRN - Vedlejší r...'!J37</f>
        <v>0</v>
      </c>
      <c r="AY98" s="143">
        <f>'IV.etapa-VRN - Vedlejší r...'!J38</f>
        <v>0</v>
      </c>
      <c r="AZ98" s="143">
        <f>'IV.etapa-VRN - Vedlejší r...'!F35</f>
        <v>0</v>
      </c>
      <c r="BA98" s="143">
        <f>'IV.etapa-VRN - Vedlejší r...'!F36</f>
        <v>0</v>
      </c>
      <c r="BB98" s="143">
        <f>'IV.etapa-VRN - Vedlejší r...'!F37</f>
        <v>0</v>
      </c>
      <c r="BC98" s="143">
        <f>'IV.etapa-VRN - Vedlejší r...'!F38</f>
        <v>0</v>
      </c>
      <c r="BD98" s="145">
        <f>'IV.etapa-VRN - Vedlejší r...'!F39</f>
        <v>0</v>
      </c>
      <c r="BE98" s="4"/>
      <c r="BT98" s="141" t="s">
        <v>82</v>
      </c>
      <c r="BV98" s="141" t="s">
        <v>75</v>
      </c>
      <c r="BW98" s="141" t="s">
        <v>92</v>
      </c>
      <c r="BX98" s="141" t="s">
        <v>81</v>
      </c>
      <c r="CL98" s="141" t="s">
        <v>1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rsoT3N4tb++fJwJUH48P3cfyMdnfVYLmSWp3IS1xnzODwE6YXMylj86nF7LeWnqj88cSB7lJwtmSlbv10e6ffg==" hashValue="Gc1v24oRi/WNn/i+dTURFRdyFfWfaWdwAanOhFcLiTvT7O2Jee/3pfJgOWCPLvoqNX6v8uAS/3DySdzK3p5oqg==" algorithmName="SHA-512" password="CFC9"/>
  <mergeCells count="54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IV.etapa - SO 101 Dopravn...'!C2" display="/"/>
    <hyperlink ref="A97" location="'IV.etapa-VO - SO 401 Veře...'!C2" display="/"/>
    <hyperlink ref="A98" location="'IV.etapa-VRN - Vedlejší 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  <c r="AZ2" s="146" t="s">
        <v>93</v>
      </c>
      <c r="BA2" s="146" t="s">
        <v>94</v>
      </c>
      <c r="BB2" s="146" t="s">
        <v>1</v>
      </c>
      <c r="BC2" s="146" t="s">
        <v>95</v>
      </c>
      <c r="BD2" s="146" t="s">
        <v>82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  <c r="AZ3" s="146" t="s">
        <v>96</v>
      </c>
      <c r="BA3" s="146" t="s">
        <v>97</v>
      </c>
      <c r="BB3" s="146" t="s">
        <v>1</v>
      </c>
      <c r="BC3" s="146" t="s">
        <v>98</v>
      </c>
      <c r="BD3" s="146" t="s">
        <v>82</v>
      </c>
    </row>
    <row r="4" hidden="1" s="1" customFormat="1" ht="24.96" customHeight="1">
      <c r="B4" s="20"/>
      <c r="D4" s="149" t="s">
        <v>99</v>
      </c>
      <c r="L4" s="20"/>
      <c r="M4" s="150" t="s">
        <v>10</v>
      </c>
      <c r="AT4" s="17" t="s">
        <v>4</v>
      </c>
      <c r="AZ4" s="146" t="s">
        <v>100</v>
      </c>
      <c r="BA4" s="146" t="s">
        <v>101</v>
      </c>
      <c r="BB4" s="146" t="s">
        <v>1</v>
      </c>
      <c r="BC4" s="146" t="s">
        <v>102</v>
      </c>
      <c r="BD4" s="146" t="s">
        <v>82</v>
      </c>
    </row>
    <row r="5" hidden="1" s="1" customFormat="1" ht="6.96" customHeight="1">
      <c r="B5" s="20"/>
      <c r="L5" s="20"/>
      <c r="AZ5" s="146" t="s">
        <v>103</v>
      </c>
      <c r="BA5" s="146" t="s">
        <v>104</v>
      </c>
      <c r="BB5" s="146" t="s">
        <v>1</v>
      </c>
      <c r="BC5" s="146" t="s">
        <v>105</v>
      </c>
      <c r="BD5" s="146" t="s">
        <v>82</v>
      </c>
    </row>
    <row r="6" hidden="1" s="1" customFormat="1" ht="12" customHeight="1">
      <c r="B6" s="20"/>
      <c r="D6" s="151" t="s">
        <v>16</v>
      </c>
      <c r="L6" s="20"/>
      <c r="AZ6" s="146" t="s">
        <v>106</v>
      </c>
      <c r="BA6" s="146" t="s">
        <v>107</v>
      </c>
      <c r="BB6" s="146" t="s">
        <v>1</v>
      </c>
      <c r="BC6" s="146" t="s">
        <v>108</v>
      </c>
      <c r="BD6" s="146" t="s">
        <v>82</v>
      </c>
    </row>
    <row r="7" hidden="1" s="1" customFormat="1" ht="16.5" customHeight="1">
      <c r="B7" s="20"/>
      <c r="E7" s="152" t="str">
        <f>'Rekapitulace stavby'!K6</f>
        <v>NYMBURK - REGENERACE PANELOVÉHO SÍDLIŠTĚ JANKOVICE</v>
      </c>
      <c r="F7" s="151"/>
      <c r="G7" s="151"/>
      <c r="H7" s="151"/>
      <c r="L7" s="20"/>
      <c r="AZ7" s="146" t="s">
        <v>109</v>
      </c>
      <c r="BA7" s="146" t="s">
        <v>110</v>
      </c>
      <c r="BB7" s="146" t="s">
        <v>1</v>
      </c>
      <c r="BC7" s="146" t="s">
        <v>111</v>
      </c>
      <c r="BD7" s="146" t="s">
        <v>82</v>
      </c>
    </row>
    <row r="8" hidden="1" s="1" customFormat="1" ht="12" customHeight="1">
      <c r="B8" s="20"/>
      <c r="D8" s="151" t="s">
        <v>112</v>
      </c>
      <c r="L8" s="20"/>
      <c r="AZ8" s="146" t="s">
        <v>113</v>
      </c>
      <c r="BA8" s="146" t="s">
        <v>114</v>
      </c>
      <c r="BB8" s="146" t="s">
        <v>1</v>
      </c>
      <c r="BC8" s="146" t="s">
        <v>115</v>
      </c>
      <c r="BD8" s="146" t="s">
        <v>82</v>
      </c>
    </row>
    <row r="9" hidden="1" s="2" customFormat="1" ht="16.5" customHeight="1">
      <c r="A9" s="38"/>
      <c r="B9" s="44"/>
      <c r="C9" s="38"/>
      <c r="D9" s="38"/>
      <c r="E9" s="152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6" t="s">
        <v>117</v>
      </c>
      <c r="BA9" s="146" t="s">
        <v>118</v>
      </c>
      <c r="BB9" s="146" t="s">
        <v>1</v>
      </c>
      <c r="BC9" s="146" t="s">
        <v>119</v>
      </c>
      <c r="BD9" s="146" t="s">
        <v>82</v>
      </c>
    </row>
    <row r="10" hidden="1" s="2" customFormat="1" ht="12" customHeight="1">
      <c r="A10" s="38"/>
      <c r="B10" s="44"/>
      <c r="C10" s="38"/>
      <c r="D10" s="151" t="s">
        <v>120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6" t="s">
        <v>121</v>
      </c>
      <c r="BA10" s="146" t="s">
        <v>122</v>
      </c>
      <c r="BB10" s="146" t="s">
        <v>1</v>
      </c>
      <c r="BC10" s="146" t="s">
        <v>123</v>
      </c>
      <c r="BD10" s="146" t="s">
        <v>82</v>
      </c>
    </row>
    <row r="11" hidden="1" s="2" customFormat="1" ht="16.5" customHeight="1">
      <c r="A11" s="38"/>
      <c r="B11" s="44"/>
      <c r="C11" s="38"/>
      <c r="D11" s="38"/>
      <c r="E11" s="153" t="s">
        <v>124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6" t="s">
        <v>125</v>
      </c>
      <c r="BA11" s="146" t="s">
        <v>126</v>
      </c>
      <c r="BB11" s="146" t="s">
        <v>1</v>
      </c>
      <c r="BC11" s="146" t="s">
        <v>127</v>
      </c>
      <c r="BD11" s="146" t="s">
        <v>82</v>
      </c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30. 9. 2019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ROUND(J141,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ROUND((SUM(BE141:BE562)),  2)</f>
        <v>0</v>
      </c>
      <c r="G35" s="38"/>
      <c r="H35" s="38"/>
      <c r="I35" s="165">
        <v>0.20999999999999999</v>
      </c>
      <c r="J35" s="164">
        <f>ROUND(((SUM(BE141:BE562))*I35),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39</v>
      </c>
      <c r="F36" s="164">
        <f>ROUND((SUM(BF141:BF562)),  2)</f>
        <v>0</v>
      </c>
      <c r="G36" s="38"/>
      <c r="H36" s="38"/>
      <c r="I36" s="165">
        <v>0.14999999999999999</v>
      </c>
      <c r="J36" s="164">
        <f>ROUND(((SUM(BF141:BF562))*I36),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ROUND((SUM(BG141:BG562)),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ROUND((SUM(BH141:BH562)),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ROUND((SUM(BI141:BI562)),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NYMBURK - REGENERACE PANELOVÉHO SÍDLIŠTĚ JANKOVICE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IV.etapa - SO 101 Dopravní plochy - IV.etapa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30. 9. 2019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J141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133</v>
      </c>
      <c r="E99" s="192"/>
      <c r="F99" s="192"/>
      <c r="G99" s="192"/>
      <c r="H99" s="192"/>
      <c r="I99" s="192"/>
      <c r="J99" s="193">
        <f>J142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134</v>
      </c>
      <c r="E100" s="197"/>
      <c r="F100" s="197"/>
      <c r="G100" s="197"/>
      <c r="H100" s="197"/>
      <c r="I100" s="197"/>
      <c r="J100" s="198">
        <f>J143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135</v>
      </c>
      <c r="E101" s="197"/>
      <c r="F101" s="197"/>
      <c r="G101" s="197"/>
      <c r="H101" s="197"/>
      <c r="I101" s="197"/>
      <c r="J101" s="198">
        <f>J199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136</v>
      </c>
      <c r="E102" s="197"/>
      <c r="F102" s="197"/>
      <c r="G102" s="197"/>
      <c r="H102" s="197"/>
      <c r="I102" s="197"/>
      <c r="J102" s="198">
        <f>J216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137</v>
      </c>
      <c r="E103" s="197"/>
      <c r="F103" s="197"/>
      <c r="G103" s="197"/>
      <c r="H103" s="197"/>
      <c r="I103" s="197"/>
      <c r="J103" s="198">
        <f>J228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138</v>
      </c>
      <c r="E104" s="197"/>
      <c r="F104" s="197"/>
      <c r="G104" s="197"/>
      <c r="H104" s="197"/>
      <c r="I104" s="197"/>
      <c r="J104" s="198">
        <f>J252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139</v>
      </c>
      <c r="E105" s="197"/>
      <c r="F105" s="197"/>
      <c r="G105" s="197"/>
      <c r="H105" s="197"/>
      <c r="I105" s="197"/>
      <c r="J105" s="198">
        <f>J272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140</v>
      </c>
      <c r="E106" s="197"/>
      <c r="F106" s="197"/>
      <c r="G106" s="197"/>
      <c r="H106" s="197"/>
      <c r="I106" s="197"/>
      <c r="J106" s="198">
        <f>J286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141</v>
      </c>
      <c r="E107" s="197"/>
      <c r="F107" s="197"/>
      <c r="G107" s="197"/>
      <c r="H107" s="197"/>
      <c r="I107" s="197"/>
      <c r="J107" s="198">
        <f>J301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142</v>
      </c>
      <c r="E108" s="197"/>
      <c r="F108" s="197"/>
      <c r="G108" s="197"/>
      <c r="H108" s="197"/>
      <c r="I108" s="197"/>
      <c r="J108" s="198">
        <f>J310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143</v>
      </c>
      <c r="E109" s="197"/>
      <c r="F109" s="197"/>
      <c r="G109" s="197"/>
      <c r="H109" s="197"/>
      <c r="I109" s="197"/>
      <c r="J109" s="198">
        <f>J319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144</v>
      </c>
      <c r="E110" s="197"/>
      <c r="F110" s="197"/>
      <c r="G110" s="197"/>
      <c r="H110" s="197"/>
      <c r="I110" s="197"/>
      <c r="J110" s="198">
        <f>J334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145</v>
      </c>
      <c r="E111" s="197"/>
      <c r="F111" s="197"/>
      <c r="G111" s="197"/>
      <c r="H111" s="197"/>
      <c r="I111" s="197"/>
      <c r="J111" s="198">
        <f>J354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146</v>
      </c>
      <c r="E112" s="197"/>
      <c r="F112" s="197"/>
      <c r="G112" s="197"/>
      <c r="H112" s="197"/>
      <c r="I112" s="197"/>
      <c r="J112" s="198">
        <f>J423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147</v>
      </c>
      <c r="E113" s="197"/>
      <c r="F113" s="197"/>
      <c r="G113" s="197"/>
      <c r="H113" s="197"/>
      <c r="I113" s="197"/>
      <c r="J113" s="198">
        <f>J453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148</v>
      </c>
      <c r="E114" s="197"/>
      <c r="F114" s="197"/>
      <c r="G114" s="197"/>
      <c r="H114" s="197"/>
      <c r="I114" s="197"/>
      <c r="J114" s="198">
        <f>J473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5"/>
      <c r="C115" s="133"/>
      <c r="D115" s="196" t="s">
        <v>149</v>
      </c>
      <c r="E115" s="197"/>
      <c r="F115" s="197"/>
      <c r="G115" s="197"/>
      <c r="H115" s="197"/>
      <c r="I115" s="197"/>
      <c r="J115" s="198">
        <f>J474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5"/>
      <c r="C116" s="133"/>
      <c r="D116" s="196" t="s">
        <v>150</v>
      </c>
      <c r="E116" s="197"/>
      <c r="F116" s="197"/>
      <c r="G116" s="197"/>
      <c r="H116" s="197"/>
      <c r="I116" s="197"/>
      <c r="J116" s="198">
        <f>J489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5"/>
      <c r="C117" s="133"/>
      <c r="D117" s="196" t="s">
        <v>151</v>
      </c>
      <c r="E117" s="197"/>
      <c r="F117" s="197"/>
      <c r="G117" s="197"/>
      <c r="H117" s="197"/>
      <c r="I117" s="197"/>
      <c r="J117" s="198">
        <f>J525</f>
        <v>0</v>
      </c>
      <c r="K117" s="133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3"/>
      <c r="D118" s="196" t="s">
        <v>152</v>
      </c>
      <c r="E118" s="197"/>
      <c r="F118" s="197"/>
      <c r="G118" s="197"/>
      <c r="H118" s="197"/>
      <c r="I118" s="197"/>
      <c r="J118" s="198">
        <f>J544</f>
        <v>0</v>
      </c>
      <c r="K118" s="133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3"/>
      <c r="D119" s="196" t="s">
        <v>153</v>
      </c>
      <c r="E119" s="197"/>
      <c r="F119" s="197"/>
      <c r="G119" s="197"/>
      <c r="H119" s="197"/>
      <c r="I119" s="197"/>
      <c r="J119" s="198">
        <f>J561</f>
        <v>0</v>
      </c>
      <c r="K119" s="133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154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184" t="str">
        <f>E7</f>
        <v>NYMBURK - REGENERACE PANELOVÉHO SÍDLIŠTĚ JANKOVICE</v>
      </c>
      <c r="F129" s="32"/>
      <c r="G129" s="32"/>
      <c r="H129" s="32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" customFormat="1" ht="12" customHeight="1">
      <c r="B130" s="21"/>
      <c r="C130" s="32" t="s">
        <v>112</v>
      </c>
      <c r="D130" s="22"/>
      <c r="E130" s="22"/>
      <c r="F130" s="22"/>
      <c r="G130" s="22"/>
      <c r="H130" s="22"/>
      <c r="I130" s="22"/>
      <c r="J130" s="22"/>
      <c r="K130" s="22"/>
      <c r="L130" s="20"/>
    </row>
    <row r="131" s="2" customFormat="1" ht="16.5" customHeight="1">
      <c r="A131" s="38"/>
      <c r="B131" s="39"/>
      <c r="C131" s="40"/>
      <c r="D131" s="40"/>
      <c r="E131" s="184" t="s">
        <v>116</v>
      </c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120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40"/>
      <c r="D133" s="40"/>
      <c r="E133" s="76" t="str">
        <f>E11</f>
        <v>IV.etapa - SO 101 Dopravní plochy - IV.etapa</v>
      </c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F14</f>
        <v xml:space="preserve"> </v>
      </c>
      <c r="G135" s="40"/>
      <c r="H135" s="40"/>
      <c r="I135" s="32" t="s">
        <v>22</v>
      </c>
      <c r="J135" s="79" t="str">
        <f>IF(J14="","",J14)</f>
        <v>30. 9. 2019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24</v>
      </c>
      <c r="D137" s="40"/>
      <c r="E137" s="40"/>
      <c r="F137" s="27" t="str">
        <f>E17</f>
        <v xml:space="preserve"> </v>
      </c>
      <c r="G137" s="40"/>
      <c r="H137" s="40"/>
      <c r="I137" s="32" t="s">
        <v>29</v>
      </c>
      <c r="J137" s="36" t="str">
        <f>E23</f>
        <v xml:space="preserve">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27</v>
      </c>
      <c r="D138" s="40"/>
      <c r="E138" s="40"/>
      <c r="F138" s="27" t="str">
        <f>IF(E20="","",E20)</f>
        <v>Vyplň údaj</v>
      </c>
      <c r="G138" s="40"/>
      <c r="H138" s="40"/>
      <c r="I138" s="32" t="s">
        <v>31</v>
      </c>
      <c r="J138" s="36" t="str">
        <f>E26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1" customFormat="1" ht="29.28" customHeight="1">
      <c r="A140" s="200"/>
      <c r="B140" s="201"/>
      <c r="C140" s="202" t="s">
        <v>155</v>
      </c>
      <c r="D140" s="203" t="s">
        <v>58</v>
      </c>
      <c r="E140" s="203" t="s">
        <v>54</v>
      </c>
      <c r="F140" s="203" t="s">
        <v>55</v>
      </c>
      <c r="G140" s="203" t="s">
        <v>156</v>
      </c>
      <c r="H140" s="203" t="s">
        <v>157</v>
      </c>
      <c r="I140" s="203" t="s">
        <v>158</v>
      </c>
      <c r="J140" s="204" t="s">
        <v>130</v>
      </c>
      <c r="K140" s="205" t="s">
        <v>159</v>
      </c>
      <c r="L140" s="206"/>
      <c r="M140" s="100" t="s">
        <v>1</v>
      </c>
      <c r="N140" s="101" t="s">
        <v>37</v>
      </c>
      <c r="O140" s="101" t="s">
        <v>160</v>
      </c>
      <c r="P140" s="101" t="s">
        <v>161</v>
      </c>
      <c r="Q140" s="101" t="s">
        <v>162</v>
      </c>
      <c r="R140" s="101" t="s">
        <v>163</v>
      </c>
      <c r="S140" s="101" t="s">
        <v>164</v>
      </c>
      <c r="T140" s="102" t="s">
        <v>165</v>
      </c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</row>
    <row r="141" s="2" customFormat="1" ht="22.8" customHeight="1">
      <c r="A141" s="38"/>
      <c r="B141" s="39"/>
      <c r="C141" s="107" t="s">
        <v>166</v>
      </c>
      <c r="D141" s="40"/>
      <c r="E141" s="40"/>
      <c r="F141" s="40"/>
      <c r="G141" s="40"/>
      <c r="H141" s="40"/>
      <c r="I141" s="40"/>
      <c r="J141" s="207">
        <f>BK141</f>
        <v>0</v>
      </c>
      <c r="K141" s="40"/>
      <c r="L141" s="44"/>
      <c r="M141" s="103"/>
      <c r="N141" s="208"/>
      <c r="O141" s="104"/>
      <c r="P141" s="209">
        <f>P142</f>
        <v>0</v>
      </c>
      <c r="Q141" s="104"/>
      <c r="R141" s="209">
        <f>R142</f>
        <v>3283.0040887999999</v>
      </c>
      <c r="S141" s="104"/>
      <c r="T141" s="210">
        <f>T142</f>
        <v>5514.5039999999999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72</v>
      </c>
      <c r="AU141" s="17" t="s">
        <v>132</v>
      </c>
      <c r="BK141" s="211">
        <f>BK142</f>
        <v>0</v>
      </c>
    </row>
    <row r="142" s="12" customFormat="1" ht="25.92" customHeight="1">
      <c r="A142" s="12"/>
      <c r="B142" s="212"/>
      <c r="C142" s="213"/>
      <c r="D142" s="214" t="s">
        <v>72</v>
      </c>
      <c r="E142" s="215" t="s">
        <v>167</v>
      </c>
      <c r="F142" s="215" t="s">
        <v>168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P143+P199+P216+P228+P252+P272+P286+P301+P310+P319+P334+P354+P423+P453+P473+P544+P561</f>
        <v>0</v>
      </c>
      <c r="Q142" s="220"/>
      <c r="R142" s="221">
        <f>R143+R199+R216+R228+R252+R272+R286+R301+R310+R319+R334+R354+R423+R453+R473+R544+R561</f>
        <v>3283.0040887999999</v>
      </c>
      <c r="S142" s="220"/>
      <c r="T142" s="222">
        <f>T143+T199+T216+T228+T252+T272+T286+T301+T310+T319+T334+T354+T423+T453+T473+T544+T561</f>
        <v>5514.5039999999999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80</v>
      </c>
      <c r="AT142" s="224" t="s">
        <v>72</v>
      </c>
      <c r="AU142" s="224" t="s">
        <v>73</v>
      </c>
      <c r="AY142" s="223" t="s">
        <v>169</v>
      </c>
      <c r="BK142" s="225">
        <f>BK143+BK199+BK216+BK228+BK252+BK272+BK286+BK301+BK310+BK319+BK334+BK354+BK423+BK453+BK473+BK544+BK561</f>
        <v>0</v>
      </c>
    </row>
    <row r="143" s="12" customFormat="1" ht="22.8" customHeight="1">
      <c r="A143" s="12"/>
      <c r="B143" s="212"/>
      <c r="C143" s="213"/>
      <c r="D143" s="214" t="s">
        <v>72</v>
      </c>
      <c r="E143" s="226" t="s">
        <v>80</v>
      </c>
      <c r="F143" s="226" t="s">
        <v>170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SUM(P144:P198)</f>
        <v>0</v>
      </c>
      <c r="Q143" s="220"/>
      <c r="R143" s="221">
        <f>SUM(R144:R198)</f>
        <v>36.072249999999997</v>
      </c>
      <c r="S143" s="220"/>
      <c r="T143" s="222">
        <f>SUM(T144:T198)</f>
        <v>5487.0699999999997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80</v>
      </c>
      <c r="AT143" s="224" t="s">
        <v>72</v>
      </c>
      <c r="AU143" s="224" t="s">
        <v>80</v>
      </c>
      <c r="AY143" s="223" t="s">
        <v>169</v>
      </c>
      <c r="BK143" s="225">
        <f>SUM(BK144:BK198)</f>
        <v>0</v>
      </c>
    </row>
    <row r="144" s="2" customFormat="1" ht="24.15" customHeight="1">
      <c r="A144" s="38"/>
      <c r="B144" s="39"/>
      <c r="C144" s="228" t="s">
        <v>80</v>
      </c>
      <c r="D144" s="228" t="s">
        <v>171</v>
      </c>
      <c r="E144" s="229" t="s">
        <v>172</v>
      </c>
      <c r="F144" s="230" t="s">
        <v>173</v>
      </c>
      <c r="G144" s="231" t="s">
        <v>174</v>
      </c>
      <c r="H144" s="232">
        <v>90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38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0.26000000000000001</v>
      </c>
      <c r="T144" s="239">
        <f>S144*H144</f>
        <v>23.400000000000002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175</v>
      </c>
      <c r="AT144" s="240" t="s">
        <v>171</v>
      </c>
      <c r="AU144" s="240" t="s">
        <v>82</v>
      </c>
      <c r="AY144" s="17" t="s">
        <v>169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80</v>
      </c>
      <c r="BK144" s="241">
        <f>ROUND(I144*H144,2)</f>
        <v>0</v>
      </c>
      <c r="BL144" s="17" t="s">
        <v>175</v>
      </c>
      <c r="BM144" s="240" t="s">
        <v>176</v>
      </c>
    </row>
    <row r="145" s="13" customFormat="1">
      <c r="A145" s="13"/>
      <c r="B145" s="242"/>
      <c r="C145" s="243"/>
      <c r="D145" s="244" t="s">
        <v>177</v>
      </c>
      <c r="E145" s="245" t="s">
        <v>1</v>
      </c>
      <c r="F145" s="246" t="s">
        <v>178</v>
      </c>
      <c r="G145" s="243"/>
      <c r="H145" s="247">
        <v>90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177</v>
      </c>
      <c r="AU145" s="253" t="s">
        <v>82</v>
      </c>
      <c r="AV145" s="13" t="s">
        <v>82</v>
      </c>
      <c r="AW145" s="13" t="s">
        <v>30</v>
      </c>
      <c r="AX145" s="13" t="s">
        <v>80</v>
      </c>
      <c r="AY145" s="253" t="s">
        <v>169</v>
      </c>
    </row>
    <row r="146" s="2" customFormat="1" ht="33" customHeight="1">
      <c r="A146" s="38"/>
      <c r="B146" s="39"/>
      <c r="C146" s="228" t="s">
        <v>82</v>
      </c>
      <c r="D146" s="228" t="s">
        <v>171</v>
      </c>
      <c r="E146" s="229" t="s">
        <v>179</v>
      </c>
      <c r="F146" s="230" t="s">
        <v>180</v>
      </c>
      <c r="G146" s="231" t="s">
        <v>174</v>
      </c>
      <c r="H146" s="232">
        <v>265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38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0.255</v>
      </c>
      <c r="T146" s="239">
        <f>S146*H146</f>
        <v>67.575000000000003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175</v>
      </c>
      <c r="AT146" s="240" t="s">
        <v>171</v>
      </c>
      <c r="AU146" s="240" t="s">
        <v>82</v>
      </c>
      <c r="AY146" s="17" t="s">
        <v>169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80</v>
      </c>
      <c r="BK146" s="241">
        <f>ROUND(I146*H146,2)</f>
        <v>0</v>
      </c>
      <c r="BL146" s="17" t="s">
        <v>175</v>
      </c>
      <c r="BM146" s="240" t="s">
        <v>181</v>
      </c>
    </row>
    <row r="147" s="13" customFormat="1">
      <c r="A147" s="13"/>
      <c r="B147" s="242"/>
      <c r="C147" s="243"/>
      <c r="D147" s="244" t="s">
        <v>177</v>
      </c>
      <c r="E147" s="245" t="s">
        <v>1</v>
      </c>
      <c r="F147" s="246" t="s">
        <v>182</v>
      </c>
      <c r="G147" s="243"/>
      <c r="H147" s="247">
        <v>265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177</v>
      </c>
      <c r="AU147" s="253" t="s">
        <v>82</v>
      </c>
      <c r="AV147" s="13" t="s">
        <v>82</v>
      </c>
      <c r="AW147" s="13" t="s">
        <v>30</v>
      </c>
      <c r="AX147" s="13" t="s">
        <v>80</v>
      </c>
      <c r="AY147" s="253" t="s">
        <v>169</v>
      </c>
    </row>
    <row r="148" s="14" customFormat="1">
      <c r="A148" s="14"/>
      <c r="B148" s="254"/>
      <c r="C148" s="255"/>
      <c r="D148" s="244" t="s">
        <v>177</v>
      </c>
      <c r="E148" s="256" t="s">
        <v>1</v>
      </c>
      <c r="F148" s="257" t="s">
        <v>183</v>
      </c>
      <c r="G148" s="255"/>
      <c r="H148" s="256" t="s">
        <v>1</v>
      </c>
      <c r="I148" s="258"/>
      <c r="J148" s="255"/>
      <c r="K148" s="255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177</v>
      </c>
      <c r="AU148" s="263" t="s">
        <v>82</v>
      </c>
      <c r="AV148" s="14" t="s">
        <v>80</v>
      </c>
      <c r="AW148" s="14" t="s">
        <v>30</v>
      </c>
      <c r="AX148" s="14" t="s">
        <v>73</v>
      </c>
      <c r="AY148" s="263" t="s">
        <v>169</v>
      </c>
    </row>
    <row r="149" s="2" customFormat="1" ht="24.15" customHeight="1">
      <c r="A149" s="38"/>
      <c r="B149" s="39"/>
      <c r="C149" s="228" t="s">
        <v>184</v>
      </c>
      <c r="D149" s="228" t="s">
        <v>171</v>
      </c>
      <c r="E149" s="229" t="s">
        <v>185</v>
      </c>
      <c r="F149" s="230" t="s">
        <v>186</v>
      </c>
      <c r="G149" s="231" t="s">
        <v>174</v>
      </c>
      <c r="H149" s="232">
        <v>15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38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0.29499999999999998</v>
      </c>
      <c r="T149" s="239">
        <f>S149*H149</f>
        <v>4.4249999999999998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175</v>
      </c>
      <c r="AT149" s="240" t="s">
        <v>171</v>
      </c>
      <c r="AU149" s="240" t="s">
        <v>82</v>
      </c>
      <c r="AY149" s="17" t="s">
        <v>169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80</v>
      </c>
      <c r="BK149" s="241">
        <f>ROUND(I149*H149,2)</f>
        <v>0</v>
      </c>
      <c r="BL149" s="17" t="s">
        <v>175</v>
      </c>
      <c r="BM149" s="240" t="s">
        <v>187</v>
      </c>
    </row>
    <row r="150" s="2" customFormat="1" ht="33" customHeight="1">
      <c r="A150" s="38"/>
      <c r="B150" s="39"/>
      <c r="C150" s="228" t="s">
        <v>175</v>
      </c>
      <c r="D150" s="228" t="s">
        <v>171</v>
      </c>
      <c r="E150" s="229" t="s">
        <v>188</v>
      </c>
      <c r="F150" s="230" t="s">
        <v>189</v>
      </c>
      <c r="G150" s="231" t="s">
        <v>174</v>
      </c>
      <c r="H150" s="232">
        <v>110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38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0.42499999999999999</v>
      </c>
      <c r="T150" s="239">
        <f>S150*H150</f>
        <v>46.75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175</v>
      </c>
      <c r="AT150" s="240" t="s">
        <v>171</v>
      </c>
      <c r="AU150" s="240" t="s">
        <v>82</v>
      </c>
      <c r="AY150" s="17" t="s">
        <v>169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80</v>
      </c>
      <c r="BK150" s="241">
        <f>ROUND(I150*H150,2)</f>
        <v>0</v>
      </c>
      <c r="BL150" s="17" t="s">
        <v>175</v>
      </c>
      <c r="BM150" s="240" t="s">
        <v>190</v>
      </c>
    </row>
    <row r="151" s="2" customFormat="1" ht="24.15" customHeight="1">
      <c r="A151" s="38"/>
      <c r="B151" s="39"/>
      <c r="C151" s="228" t="s">
        <v>191</v>
      </c>
      <c r="D151" s="228" t="s">
        <v>171</v>
      </c>
      <c r="E151" s="229" t="s">
        <v>192</v>
      </c>
      <c r="F151" s="230" t="s">
        <v>193</v>
      </c>
      <c r="G151" s="231" t="s">
        <v>174</v>
      </c>
      <c r="H151" s="232">
        <v>330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38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0.57999999999999996</v>
      </c>
      <c r="T151" s="239">
        <f>S151*H151</f>
        <v>191.39999999999998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175</v>
      </c>
      <c r="AT151" s="240" t="s">
        <v>171</v>
      </c>
      <c r="AU151" s="240" t="s">
        <v>82</v>
      </c>
      <c r="AY151" s="17" t="s">
        <v>169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80</v>
      </c>
      <c r="BK151" s="241">
        <f>ROUND(I151*H151,2)</f>
        <v>0</v>
      </c>
      <c r="BL151" s="17" t="s">
        <v>175</v>
      </c>
      <c r="BM151" s="240" t="s">
        <v>194</v>
      </c>
    </row>
    <row r="152" s="13" customFormat="1">
      <c r="A152" s="13"/>
      <c r="B152" s="242"/>
      <c r="C152" s="243"/>
      <c r="D152" s="244" t="s">
        <v>177</v>
      </c>
      <c r="E152" s="245" t="s">
        <v>1</v>
      </c>
      <c r="F152" s="246" t="s">
        <v>195</v>
      </c>
      <c r="G152" s="243"/>
      <c r="H152" s="247">
        <v>330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177</v>
      </c>
      <c r="AU152" s="253" t="s">
        <v>82</v>
      </c>
      <c r="AV152" s="13" t="s">
        <v>82</v>
      </c>
      <c r="AW152" s="13" t="s">
        <v>30</v>
      </c>
      <c r="AX152" s="13" t="s">
        <v>80</v>
      </c>
      <c r="AY152" s="253" t="s">
        <v>169</v>
      </c>
    </row>
    <row r="153" s="2" customFormat="1" ht="24.15" customHeight="1">
      <c r="A153" s="38"/>
      <c r="B153" s="39"/>
      <c r="C153" s="228" t="s">
        <v>196</v>
      </c>
      <c r="D153" s="228" t="s">
        <v>171</v>
      </c>
      <c r="E153" s="229" t="s">
        <v>197</v>
      </c>
      <c r="F153" s="230" t="s">
        <v>198</v>
      </c>
      <c r="G153" s="231" t="s">
        <v>174</v>
      </c>
      <c r="H153" s="232">
        <v>355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38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0.28999999999999998</v>
      </c>
      <c r="T153" s="239">
        <f>S153*H153</f>
        <v>102.94999999999999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175</v>
      </c>
      <c r="AT153" s="240" t="s">
        <v>171</v>
      </c>
      <c r="AU153" s="240" t="s">
        <v>82</v>
      </c>
      <c r="AY153" s="17" t="s">
        <v>169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80</v>
      </c>
      <c r="BK153" s="241">
        <f>ROUND(I153*H153,2)</f>
        <v>0</v>
      </c>
      <c r="BL153" s="17" t="s">
        <v>175</v>
      </c>
      <c r="BM153" s="240" t="s">
        <v>199</v>
      </c>
    </row>
    <row r="154" s="13" customFormat="1">
      <c r="A154" s="13"/>
      <c r="B154" s="242"/>
      <c r="C154" s="243"/>
      <c r="D154" s="244" t="s">
        <v>177</v>
      </c>
      <c r="E154" s="245" t="s">
        <v>1</v>
      </c>
      <c r="F154" s="246" t="s">
        <v>200</v>
      </c>
      <c r="G154" s="243"/>
      <c r="H154" s="247">
        <v>355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177</v>
      </c>
      <c r="AU154" s="253" t="s">
        <v>82</v>
      </c>
      <c r="AV154" s="13" t="s">
        <v>82</v>
      </c>
      <c r="AW154" s="13" t="s">
        <v>30</v>
      </c>
      <c r="AX154" s="13" t="s">
        <v>80</v>
      </c>
      <c r="AY154" s="253" t="s">
        <v>169</v>
      </c>
    </row>
    <row r="155" s="2" customFormat="1" ht="24.15" customHeight="1">
      <c r="A155" s="38"/>
      <c r="B155" s="39"/>
      <c r="C155" s="228" t="s">
        <v>201</v>
      </c>
      <c r="D155" s="228" t="s">
        <v>171</v>
      </c>
      <c r="E155" s="229" t="s">
        <v>202</v>
      </c>
      <c r="F155" s="230" t="s">
        <v>203</v>
      </c>
      <c r="G155" s="231" t="s">
        <v>174</v>
      </c>
      <c r="H155" s="232">
        <v>1835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38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0.44</v>
      </c>
      <c r="T155" s="239">
        <f>S155*H155</f>
        <v>807.39999999999998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175</v>
      </c>
      <c r="AT155" s="240" t="s">
        <v>171</v>
      </c>
      <c r="AU155" s="240" t="s">
        <v>82</v>
      </c>
      <c r="AY155" s="17" t="s">
        <v>169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80</v>
      </c>
      <c r="BK155" s="241">
        <f>ROUND(I155*H155,2)</f>
        <v>0</v>
      </c>
      <c r="BL155" s="17" t="s">
        <v>175</v>
      </c>
      <c r="BM155" s="240" t="s">
        <v>204</v>
      </c>
    </row>
    <row r="156" s="2" customFormat="1" ht="24.15" customHeight="1">
      <c r="A156" s="38"/>
      <c r="B156" s="39"/>
      <c r="C156" s="228" t="s">
        <v>205</v>
      </c>
      <c r="D156" s="228" t="s">
        <v>171</v>
      </c>
      <c r="E156" s="229" t="s">
        <v>206</v>
      </c>
      <c r="F156" s="230" t="s">
        <v>207</v>
      </c>
      <c r="G156" s="231" t="s">
        <v>174</v>
      </c>
      <c r="H156" s="232">
        <v>1835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38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0.63</v>
      </c>
      <c r="T156" s="239">
        <f>S156*H156</f>
        <v>1156.05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175</v>
      </c>
      <c r="AT156" s="240" t="s">
        <v>171</v>
      </c>
      <c r="AU156" s="240" t="s">
        <v>82</v>
      </c>
      <c r="AY156" s="17" t="s">
        <v>169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80</v>
      </c>
      <c r="BK156" s="241">
        <f>ROUND(I156*H156,2)</f>
        <v>0</v>
      </c>
      <c r="BL156" s="17" t="s">
        <v>175</v>
      </c>
      <c r="BM156" s="240" t="s">
        <v>208</v>
      </c>
    </row>
    <row r="157" s="13" customFormat="1">
      <c r="A157" s="13"/>
      <c r="B157" s="242"/>
      <c r="C157" s="243"/>
      <c r="D157" s="244" t="s">
        <v>177</v>
      </c>
      <c r="E157" s="245" t="s">
        <v>1</v>
      </c>
      <c r="F157" s="246" t="s">
        <v>209</v>
      </c>
      <c r="G157" s="243"/>
      <c r="H157" s="247">
        <v>1835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177</v>
      </c>
      <c r="AU157" s="253" t="s">
        <v>82</v>
      </c>
      <c r="AV157" s="13" t="s">
        <v>82</v>
      </c>
      <c r="AW157" s="13" t="s">
        <v>30</v>
      </c>
      <c r="AX157" s="13" t="s">
        <v>80</v>
      </c>
      <c r="AY157" s="253" t="s">
        <v>169</v>
      </c>
    </row>
    <row r="158" s="2" customFormat="1" ht="24.15" customHeight="1">
      <c r="A158" s="38"/>
      <c r="B158" s="39"/>
      <c r="C158" s="228" t="s">
        <v>210</v>
      </c>
      <c r="D158" s="228" t="s">
        <v>171</v>
      </c>
      <c r="E158" s="229" t="s">
        <v>211</v>
      </c>
      <c r="F158" s="230" t="s">
        <v>212</v>
      </c>
      <c r="G158" s="231" t="s">
        <v>174</v>
      </c>
      <c r="H158" s="232">
        <v>1540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38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0.22</v>
      </c>
      <c r="T158" s="239">
        <f>S158*H158</f>
        <v>338.80000000000001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175</v>
      </c>
      <c r="AT158" s="240" t="s">
        <v>171</v>
      </c>
      <c r="AU158" s="240" t="s">
        <v>82</v>
      </c>
      <c r="AY158" s="17" t="s">
        <v>169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80</v>
      </c>
      <c r="BK158" s="241">
        <f>ROUND(I158*H158,2)</f>
        <v>0</v>
      </c>
      <c r="BL158" s="17" t="s">
        <v>175</v>
      </c>
      <c r="BM158" s="240" t="s">
        <v>213</v>
      </c>
    </row>
    <row r="159" s="13" customFormat="1">
      <c r="A159" s="13"/>
      <c r="B159" s="242"/>
      <c r="C159" s="243"/>
      <c r="D159" s="244" t="s">
        <v>177</v>
      </c>
      <c r="E159" s="245" t="s">
        <v>1</v>
      </c>
      <c r="F159" s="246" t="s">
        <v>214</v>
      </c>
      <c r="G159" s="243"/>
      <c r="H159" s="247">
        <v>1540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177</v>
      </c>
      <c r="AU159" s="253" t="s">
        <v>82</v>
      </c>
      <c r="AV159" s="13" t="s">
        <v>82</v>
      </c>
      <c r="AW159" s="13" t="s">
        <v>30</v>
      </c>
      <c r="AX159" s="13" t="s">
        <v>80</v>
      </c>
      <c r="AY159" s="253" t="s">
        <v>169</v>
      </c>
    </row>
    <row r="160" s="2" customFormat="1" ht="24.15" customHeight="1">
      <c r="A160" s="38"/>
      <c r="B160" s="39"/>
      <c r="C160" s="228" t="s">
        <v>215</v>
      </c>
      <c r="D160" s="228" t="s">
        <v>171</v>
      </c>
      <c r="E160" s="229" t="s">
        <v>216</v>
      </c>
      <c r="F160" s="230" t="s">
        <v>217</v>
      </c>
      <c r="G160" s="231" t="s">
        <v>174</v>
      </c>
      <c r="H160" s="232">
        <v>1540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38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0.33000000000000002</v>
      </c>
      <c r="T160" s="239">
        <f>S160*H160</f>
        <v>508.20000000000005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175</v>
      </c>
      <c r="AT160" s="240" t="s">
        <v>171</v>
      </c>
      <c r="AU160" s="240" t="s">
        <v>82</v>
      </c>
      <c r="AY160" s="17" t="s">
        <v>169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80</v>
      </c>
      <c r="BK160" s="241">
        <f>ROUND(I160*H160,2)</f>
        <v>0</v>
      </c>
      <c r="BL160" s="17" t="s">
        <v>175</v>
      </c>
      <c r="BM160" s="240" t="s">
        <v>218</v>
      </c>
    </row>
    <row r="161" s="2" customFormat="1" ht="24.15" customHeight="1">
      <c r="A161" s="38"/>
      <c r="B161" s="39"/>
      <c r="C161" s="228" t="s">
        <v>219</v>
      </c>
      <c r="D161" s="228" t="s">
        <v>171</v>
      </c>
      <c r="E161" s="229" t="s">
        <v>220</v>
      </c>
      <c r="F161" s="230" t="s">
        <v>221</v>
      </c>
      <c r="G161" s="231" t="s">
        <v>174</v>
      </c>
      <c r="H161" s="232">
        <v>1540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38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0.17000000000000001</v>
      </c>
      <c r="T161" s="239">
        <f>S161*H161</f>
        <v>261.80000000000001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175</v>
      </c>
      <c r="AT161" s="240" t="s">
        <v>171</v>
      </c>
      <c r="AU161" s="240" t="s">
        <v>82</v>
      </c>
      <c r="AY161" s="17" t="s">
        <v>169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80</v>
      </c>
      <c r="BK161" s="241">
        <f>ROUND(I161*H161,2)</f>
        <v>0</v>
      </c>
      <c r="BL161" s="17" t="s">
        <v>175</v>
      </c>
      <c r="BM161" s="240" t="s">
        <v>222</v>
      </c>
    </row>
    <row r="162" s="2" customFormat="1" ht="24.15" customHeight="1">
      <c r="A162" s="38"/>
      <c r="B162" s="39"/>
      <c r="C162" s="228" t="s">
        <v>223</v>
      </c>
      <c r="D162" s="228" t="s">
        <v>171</v>
      </c>
      <c r="E162" s="229" t="s">
        <v>224</v>
      </c>
      <c r="F162" s="230" t="s">
        <v>225</v>
      </c>
      <c r="G162" s="231" t="s">
        <v>174</v>
      </c>
      <c r="H162" s="232">
        <v>1050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38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0.63</v>
      </c>
      <c r="T162" s="239">
        <f>S162*H162</f>
        <v>661.5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175</v>
      </c>
      <c r="AT162" s="240" t="s">
        <v>171</v>
      </c>
      <c r="AU162" s="240" t="s">
        <v>82</v>
      </c>
      <c r="AY162" s="17" t="s">
        <v>169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80</v>
      </c>
      <c r="BK162" s="241">
        <f>ROUND(I162*H162,2)</f>
        <v>0</v>
      </c>
      <c r="BL162" s="17" t="s">
        <v>175</v>
      </c>
      <c r="BM162" s="240" t="s">
        <v>226</v>
      </c>
    </row>
    <row r="163" s="13" customFormat="1">
      <c r="A163" s="13"/>
      <c r="B163" s="242"/>
      <c r="C163" s="243"/>
      <c r="D163" s="244" t="s">
        <v>177</v>
      </c>
      <c r="E163" s="245" t="s">
        <v>1</v>
      </c>
      <c r="F163" s="246" t="s">
        <v>227</v>
      </c>
      <c r="G163" s="243"/>
      <c r="H163" s="247">
        <v>1050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177</v>
      </c>
      <c r="AU163" s="253" t="s">
        <v>82</v>
      </c>
      <c r="AV163" s="13" t="s">
        <v>82</v>
      </c>
      <c r="AW163" s="13" t="s">
        <v>30</v>
      </c>
      <c r="AX163" s="13" t="s">
        <v>80</v>
      </c>
      <c r="AY163" s="253" t="s">
        <v>169</v>
      </c>
    </row>
    <row r="164" s="2" customFormat="1" ht="24.15" customHeight="1">
      <c r="A164" s="38"/>
      <c r="B164" s="39"/>
      <c r="C164" s="228" t="s">
        <v>228</v>
      </c>
      <c r="D164" s="228" t="s">
        <v>171</v>
      </c>
      <c r="E164" s="229" t="s">
        <v>229</v>
      </c>
      <c r="F164" s="230" t="s">
        <v>230</v>
      </c>
      <c r="G164" s="231" t="s">
        <v>174</v>
      </c>
      <c r="H164" s="232">
        <v>1050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38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0.17000000000000001</v>
      </c>
      <c r="T164" s="239">
        <f>S164*H164</f>
        <v>178.5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175</v>
      </c>
      <c r="AT164" s="240" t="s">
        <v>171</v>
      </c>
      <c r="AU164" s="240" t="s">
        <v>82</v>
      </c>
      <c r="AY164" s="17" t="s">
        <v>169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80</v>
      </c>
      <c r="BK164" s="241">
        <f>ROUND(I164*H164,2)</f>
        <v>0</v>
      </c>
      <c r="BL164" s="17" t="s">
        <v>175</v>
      </c>
      <c r="BM164" s="240" t="s">
        <v>231</v>
      </c>
    </row>
    <row r="165" s="2" customFormat="1" ht="24.15" customHeight="1">
      <c r="A165" s="38"/>
      <c r="B165" s="39"/>
      <c r="C165" s="228" t="s">
        <v>232</v>
      </c>
      <c r="D165" s="228" t="s">
        <v>171</v>
      </c>
      <c r="E165" s="229" t="s">
        <v>233</v>
      </c>
      <c r="F165" s="230" t="s">
        <v>234</v>
      </c>
      <c r="G165" s="231" t="s">
        <v>174</v>
      </c>
      <c r="H165" s="232">
        <v>5405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38</v>
      </c>
      <c r="O165" s="91"/>
      <c r="P165" s="238">
        <f>O165*H165</f>
        <v>0</v>
      </c>
      <c r="Q165" s="238">
        <v>5.0000000000000002E-05</v>
      </c>
      <c r="R165" s="238">
        <f>Q165*H165</f>
        <v>0.27024999999999999</v>
      </c>
      <c r="S165" s="238">
        <v>0.128</v>
      </c>
      <c r="T165" s="239">
        <f>S165*H165</f>
        <v>691.84000000000003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175</v>
      </c>
      <c r="AT165" s="240" t="s">
        <v>171</v>
      </c>
      <c r="AU165" s="240" t="s">
        <v>82</v>
      </c>
      <c r="AY165" s="17" t="s">
        <v>169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80</v>
      </c>
      <c r="BK165" s="241">
        <f>ROUND(I165*H165,2)</f>
        <v>0</v>
      </c>
      <c r="BL165" s="17" t="s">
        <v>175</v>
      </c>
      <c r="BM165" s="240" t="s">
        <v>235</v>
      </c>
    </row>
    <row r="166" s="13" customFormat="1">
      <c r="A166" s="13"/>
      <c r="B166" s="242"/>
      <c r="C166" s="243"/>
      <c r="D166" s="244" t="s">
        <v>177</v>
      </c>
      <c r="E166" s="245" t="s">
        <v>1</v>
      </c>
      <c r="F166" s="246" t="s">
        <v>209</v>
      </c>
      <c r="G166" s="243"/>
      <c r="H166" s="247">
        <v>1835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177</v>
      </c>
      <c r="AU166" s="253" t="s">
        <v>82</v>
      </c>
      <c r="AV166" s="13" t="s">
        <v>82</v>
      </c>
      <c r="AW166" s="13" t="s">
        <v>30</v>
      </c>
      <c r="AX166" s="13" t="s">
        <v>73</v>
      </c>
      <c r="AY166" s="253" t="s">
        <v>169</v>
      </c>
    </row>
    <row r="167" s="13" customFormat="1">
      <c r="A167" s="13"/>
      <c r="B167" s="242"/>
      <c r="C167" s="243"/>
      <c r="D167" s="244" t="s">
        <v>177</v>
      </c>
      <c r="E167" s="245" t="s">
        <v>1</v>
      </c>
      <c r="F167" s="246" t="s">
        <v>236</v>
      </c>
      <c r="G167" s="243"/>
      <c r="H167" s="247">
        <v>3570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177</v>
      </c>
      <c r="AU167" s="253" t="s">
        <v>82</v>
      </c>
      <c r="AV167" s="13" t="s">
        <v>82</v>
      </c>
      <c r="AW167" s="13" t="s">
        <v>30</v>
      </c>
      <c r="AX167" s="13" t="s">
        <v>73</v>
      </c>
      <c r="AY167" s="253" t="s">
        <v>169</v>
      </c>
    </row>
    <row r="168" s="15" customFormat="1">
      <c r="A168" s="15"/>
      <c r="B168" s="264"/>
      <c r="C168" s="265"/>
      <c r="D168" s="244" t="s">
        <v>177</v>
      </c>
      <c r="E168" s="266" t="s">
        <v>1</v>
      </c>
      <c r="F168" s="267" t="s">
        <v>237</v>
      </c>
      <c r="G168" s="265"/>
      <c r="H168" s="268">
        <v>5405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177</v>
      </c>
      <c r="AU168" s="274" t="s">
        <v>82</v>
      </c>
      <c r="AV168" s="15" t="s">
        <v>175</v>
      </c>
      <c r="AW168" s="15" t="s">
        <v>30</v>
      </c>
      <c r="AX168" s="15" t="s">
        <v>80</v>
      </c>
      <c r="AY168" s="274" t="s">
        <v>169</v>
      </c>
    </row>
    <row r="169" s="2" customFormat="1" ht="24.15" customHeight="1">
      <c r="A169" s="38"/>
      <c r="B169" s="39"/>
      <c r="C169" s="228" t="s">
        <v>8</v>
      </c>
      <c r="D169" s="228" t="s">
        <v>171</v>
      </c>
      <c r="E169" s="229" t="s">
        <v>238</v>
      </c>
      <c r="F169" s="230" t="s">
        <v>239</v>
      </c>
      <c r="G169" s="231" t="s">
        <v>174</v>
      </c>
      <c r="H169" s="232">
        <v>600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38</v>
      </c>
      <c r="O169" s="91"/>
      <c r="P169" s="238">
        <f>O169*H169</f>
        <v>0</v>
      </c>
      <c r="Q169" s="238">
        <v>6.9999999999999994E-05</v>
      </c>
      <c r="R169" s="238">
        <f>Q169*H169</f>
        <v>0.041999999999999996</v>
      </c>
      <c r="S169" s="238">
        <v>0.128</v>
      </c>
      <c r="T169" s="239">
        <f>S169*H169</f>
        <v>76.799999999999997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175</v>
      </c>
      <c r="AT169" s="240" t="s">
        <v>171</v>
      </c>
      <c r="AU169" s="240" t="s">
        <v>82</v>
      </c>
      <c r="AY169" s="17" t="s">
        <v>169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80</v>
      </c>
      <c r="BK169" s="241">
        <f>ROUND(I169*H169,2)</f>
        <v>0</v>
      </c>
      <c r="BL169" s="17" t="s">
        <v>175</v>
      </c>
      <c r="BM169" s="240" t="s">
        <v>240</v>
      </c>
    </row>
    <row r="170" s="2" customFormat="1" ht="16.5" customHeight="1">
      <c r="A170" s="38"/>
      <c r="B170" s="39"/>
      <c r="C170" s="228" t="s">
        <v>241</v>
      </c>
      <c r="D170" s="228" t="s">
        <v>171</v>
      </c>
      <c r="E170" s="229" t="s">
        <v>242</v>
      </c>
      <c r="F170" s="230" t="s">
        <v>243</v>
      </c>
      <c r="G170" s="231" t="s">
        <v>244</v>
      </c>
      <c r="H170" s="232">
        <v>1536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38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0.20499999999999999</v>
      </c>
      <c r="T170" s="239">
        <f>S170*H170</f>
        <v>314.88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175</v>
      </c>
      <c r="AT170" s="240" t="s">
        <v>171</v>
      </c>
      <c r="AU170" s="240" t="s">
        <v>82</v>
      </c>
      <c r="AY170" s="17" t="s">
        <v>169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80</v>
      </c>
      <c r="BK170" s="241">
        <f>ROUND(I170*H170,2)</f>
        <v>0</v>
      </c>
      <c r="BL170" s="17" t="s">
        <v>175</v>
      </c>
      <c r="BM170" s="240" t="s">
        <v>245</v>
      </c>
    </row>
    <row r="171" s="13" customFormat="1">
      <c r="A171" s="13"/>
      <c r="B171" s="242"/>
      <c r="C171" s="243"/>
      <c r="D171" s="244" t="s">
        <v>177</v>
      </c>
      <c r="E171" s="245" t="s">
        <v>1</v>
      </c>
      <c r="F171" s="246" t="s">
        <v>246</v>
      </c>
      <c r="G171" s="243"/>
      <c r="H171" s="247">
        <v>1536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177</v>
      </c>
      <c r="AU171" s="253" t="s">
        <v>82</v>
      </c>
      <c r="AV171" s="13" t="s">
        <v>82</v>
      </c>
      <c r="AW171" s="13" t="s">
        <v>30</v>
      </c>
      <c r="AX171" s="13" t="s">
        <v>80</v>
      </c>
      <c r="AY171" s="253" t="s">
        <v>169</v>
      </c>
    </row>
    <row r="172" s="2" customFormat="1" ht="16.5" customHeight="1">
      <c r="A172" s="38"/>
      <c r="B172" s="39"/>
      <c r="C172" s="228" t="s">
        <v>247</v>
      </c>
      <c r="D172" s="228" t="s">
        <v>171</v>
      </c>
      <c r="E172" s="229" t="s">
        <v>248</v>
      </c>
      <c r="F172" s="230" t="s">
        <v>249</v>
      </c>
      <c r="G172" s="231" t="s">
        <v>244</v>
      </c>
      <c r="H172" s="232">
        <v>1370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38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0.040000000000000001</v>
      </c>
      <c r="T172" s="239">
        <f>S172*H172</f>
        <v>54.800000000000004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175</v>
      </c>
      <c r="AT172" s="240" t="s">
        <v>171</v>
      </c>
      <c r="AU172" s="240" t="s">
        <v>82</v>
      </c>
      <c r="AY172" s="17" t="s">
        <v>169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80</v>
      </c>
      <c r="BK172" s="241">
        <f>ROUND(I172*H172,2)</f>
        <v>0</v>
      </c>
      <c r="BL172" s="17" t="s">
        <v>175</v>
      </c>
      <c r="BM172" s="240" t="s">
        <v>250</v>
      </c>
    </row>
    <row r="173" s="13" customFormat="1">
      <c r="A173" s="13"/>
      <c r="B173" s="242"/>
      <c r="C173" s="243"/>
      <c r="D173" s="244" t="s">
        <v>177</v>
      </c>
      <c r="E173" s="245" t="s">
        <v>1</v>
      </c>
      <c r="F173" s="246" t="s">
        <v>251</v>
      </c>
      <c r="G173" s="243"/>
      <c r="H173" s="247">
        <v>1370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177</v>
      </c>
      <c r="AU173" s="253" t="s">
        <v>82</v>
      </c>
      <c r="AV173" s="13" t="s">
        <v>82</v>
      </c>
      <c r="AW173" s="13" t="s">
        <v>30</v>
      </c>
      <c r="AX173" s="13" t="s">
        <v>80</v>
      </c>
      <c r="AY173" s="253" t="s">
        <v>169</v>
      </c>
    </row>
    <row r="174" s="2" customFormat="1" ht="24.15" customHeight="1">
      <c r="A174" s="38"/>
      <c r="B174" s="39"/>
      <c r="C174" s="228" t="s">
        <v>252</v>
      </c>
      <c r="D174" s="228" t="s">
        <v>171</v>
      </c>
      <c r="E174" s="229" t="s">
        <v>253</v>
      </c>
      <c r="F174" s="230" t="s">
        <v>254</v>
      </c>
      <c r="G174" s="231" t="s">
        <v>255</v>
      </c>
      <c r="H174" s="232">
        <v>1095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38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175</v>
      </c>
      <c r="AT174" s="240" t="s">
        <v>171</v>
      </c>
      <c r="AU174" s="240" t="s">
        <v>82</v>
      </c>
      <c r="AY174" s="17" t="s">
        <v>169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80</v>
      </c>
      <c r="BK174" s="241">
        <f>ROUND(I174*H174,2)</f>
        <v>0</v>
      </c>
      <c r="BL174" s="17" t="s">
        <v>175</v>
      </c>
      <c r="BM174" s="240" t="s">
        <v>256</v>
      </c>
    </row>
    <row r="175" s="13" customFormat="1">
      <c r="A175" s="13"/>
      <c r="B175" s="242"/>
      <c r="C175" s="243"/>
      <c r="D175" s="244" t="s">
        <v>177</v>
      </c>
      <c r="E175" s="245" t="s">
        <v>1</v>
      </c>
      <c r="F175" s="246" t="s">
        <v>257</v>
      </c>
      <c r="G175" s="243"/>
      <c r="H175" s="247">
        <v>492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177</v>
      </c>
      <c r="AU175" s="253" t="s">
        <v>82</v>
      </c>
      <c r="AV175" s="13" t="s">
        <v>82</v>
      </c>
      <c r="AW175" s="13" t="s">
        <v>30</v>
      </c>
      <c r="AX175" s="13" t="s">
        <v>73</v>
      </c>
      <c r="AY175" s="253" t="s">
        <v>169</v>
      </c>
    </row>
    <row r="176" s="13" customFormat="1">
      <c r="A176" s="13"/>
      <c r="B176" s="242"/>
      <c r="C176" s="243"/>
      <c r="D176" s="244" t="s">
        <v>177</v>
      </c>
      <c r="E176" s="245" t="s">
        <v>1</v>
      </c>
      <c r="F176" s="246" t="s">
        <v>258</v>
      </c>
      <c r="G176" s="243"/>
      <c r="H176" s="247">
        <v>41.399999999999999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177</v>
      </c>
      <c r="AU176" s="253" t="s">
        <v>82</v>
      </c>
      <c r="AV176" s="13" t="s">
        <v>82</v>
      </c>
      <c r="AW176" s="13" t="s">
        <v>30</v>
      </c>
      <c r="AX176" s="13" t="s">
        <v>73</v>
      </c>
      <c r="AY176" s="253" t="s">
        <v>169</v>
      </c>
    </row>
    <row r="177" s="13" customFormat="1">
      <c r="A177" s="13"/>
      <c r="B177" s="242"/>
      <c r="C177" s="243"/>
      <c r="D177" s="244" t="s">
        <v>177</v>
      </c>
      <c r="E177" s="245" t="s">
        <v>1</v>
      </c>
      <c r="F177" s="246" t="s">
        <v>259</v>
      </c>
      <c r="G177" s="243"/>
      <c r="H177" s="247">
        <v>185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177</v>
      </c>
      <c r="AU177" s="253" t="s">
        <v>82</v>
      </c>
      <c r="AV177" s="13" t="s">
        <v>82</v>
      </c>
      <c r="AW177" s="13" t="s">
        <v>30</v>
      </c>
      <c r="AX177" s="13" t="s">
        <v>73</v>
      </c>
      <c r="AY177" s="253" t="s">
        <v>169</v>
      </c>
    </row>
    <row r="178" s="13" customFormat="1">
      <c r="A178" s="13"/>
      <c r="B178" s="242"/>
      <c r="C178" s="243"/>
      <c r="D178" s="244" t="s">
        <v>177</v>
      </c>
      <c r="E178" s="245" t="s">
        <v>1</v>
      </c>
      <c r="F178" s="246" t="s">
        <v>260</v>
      </c>
      <c r="G178" s="243"/>
      <c r="H178" s="247">
        <v>24.600000000000001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177</v>
      </c>
      <c r="AU178" s="253" t="s">
        <v>82</v>
      </c>
      <c r="AV178" s="13" t="s">
        <v>82</v>
      </c>
      <c r="AW178" s="13" t="s">
        <v>30</v>
      </c>
      <c r="AX178" s="13" t="s">
        <v>73</v>
      </c>
      <c r="AY178" s="253" t="s">
        <v>169</v>
      </c>
    </row>
    <row r="179" s="13" customFormat="1">
      <c r="A179" s="13"/>
      <c r="B179" s="242"/>
      <c r="C179" s="243"/>
      <c r="D179" s="244" t="s">
        <v>177</v>
      </c>
      <c r="E179" s="245" t="s">
        <v>1</v>
      </c>
      <c r="F179" s="246" t="s">
        <v>261</v>
      </c>
      <c r="G179" s="243"/>
      <c r="H179" s="247">
        <v>249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177</v>
      </c>
      <c r="AU179" s="253" t="s">
        <v>82</v>
      </c>
      <c r="AV179" s="13" t="s">
        <v>82</v>
      </c>
      <c r="AW179" s="13" t="s">
        <v>30</v>
      </c>
      <c r="AX179" s="13" t="s">
        <v>73</v>
      </c>
      <c r="AY179" s="253" t="s">
        <v>169</v>
      </c>
    </row>
    <row r="180" s="13" customFormat="1">
      <c r="A180" s="13"/>
      <c r="B180" s="242"/>
      <c r="C180" s="243"/>
      <c r="D180" s="244" t="s">
        <v>177</v>
      </c>
      <c r="E180" s="245" t="s">
        <v>1</v>
      </c>
      <c r="F180" s="246" t="s">
        <v>262</v>
      </c>
      <c r="G180" s="243"/>
      <c r="H180" s="247">
        <v>103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177</v>
      </c>
      <c r="AU180" s="253" t="s">
        <v>82</v>
      </c>
      <c r="AV180" s="13" t="s">
        <v>82</v>
      </c>
      <c r="AW180" s="13" t="s">
        <v>30</v>
      </c>
      <c r="AX180" s="13" t="s">
        <v>73</v>
      </c>
      <c r="AY180" s="253" t="s">
        <v>169</v>
      </c>
    </row>
    <row r="181" s="15" customFormat="1">
      <c r="A181" s="15"/>
      <c r="B181" s="264"/>
      <c r="C181" s="265"/>
      <c r="D181" s="244" t="s">
        <v>177</v>
      </c>
      <c r="E181" s="266" t="s">
        <v>1</v>
      </c>
      <c r="F181" s="267" t="s">
        <v>237</v>
      </c>
      <c r="G181" s="265"/>
      <c r="H181" s="268">
        <v>1095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177</v>
      </c>
      <c r="AU181" s="274" t="s">
        <v>82</v>
      </c>
      <c r="AV181" s="15" t="s">
        <v>175</v>
      </c>
      <c r="AW181" s="15" t="s">
        <v>30</v>
      </c>
      <c r="AX181" s="15" t="s">
        <v>80</v>
      </c>
      <c r="AY181" s="274" t="s">
        <v>169</v>
      </c>
    </row>
    <row r="182" s="2" customFormat="1" ht="24.15" customHeight="1">
      <c r="A182" s="38"/>
      <c r="B182" s="39"/>
      <c r="C182" s="228" t="s">
        <v>263</v>
      </c>
      <c r="D182" s="228" t="s">
        <v>171</v>
      </c>
      <c r="E182" s="229" t="s">
        <v>264</v>
      </c>
      <c r="F182" s="230" t="s">
        <v>265</v>
      </c>
      <c r="G182" s="231" t="s">
        <v>255</v>
      </c>
      <c r="H182" s="232">
        <v>110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38</v>
      </c>
      <c r="O182" s="91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175</v>
      </c>
      <c r="AT182" s="240" t="s">
        <v>171</v>
      </c>
      <c r="AU182" s="240" t="s">
        <v>82</v>
      </c>
      <c r="AY182" s="17" t="s">
        <v>169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80</v>
      </c>
      <c r="BK182" s="241">
        <f>ROUND(I182*H182,2)</f>
        <v>0</v>
      </c>
      <c r="BL182" s="17" t="s">
        <v>175</v>
      </c>
      <c r="BM182" s="240" t="s">
        <v>266</v>
      </c>
    </row>
    <row r="183" s="13" customFormat="1">
      <c r="A183" s="13"/>
      <c r="B183" s="242"/>
      <c r="C183" s="243"/>
      <c r="D183" s="244" t="s">
        <v>177</v>
      </c>
      <c r="E183" s="245" t="s">
        <v>1</v>
      </c>
      <c r="F183" s="246" t="s">
        <v>267</v>
      </c>
      <c r="G183" s="243"/>
      <c r="H183" s="247">
        <v>110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177</v>
      </c>
      <c r="AU183" s="253" t="s">
        <v>82</v>
      </c>
      <c r="AV183" s="13" t="s">
        <v>82</v>
      </c>
      <c r="AW183" s="13" t="s">
        <v>30</v>
      </c>
      <c r="AX183" s="13" t="s">
        <v>80</v>
      </c>
      <c r="AY183" s="253" t="s">
        <v>169</v>
      </c>
    </row>
    <row r="184" s="2" customFormat="1" ht="24.15" customHeight="1">
      <c r="A184" s="38"/>
      <c r="B184" s="39"/>
      <c r="C184" s="228" t="s">
        <v>268</v>
      </c>
      <c r="D184" s="228" t="s">
        <v>171</v>
      </c>
      <c r="E184" s="229" t="s">
        <v>269</v>
      </c>
      <c r="F184" s="230" t="s">
        <v>270</v>
      </c>
      <c r="G184" s="231" t="s">
        <v>255</v>
      </c>
      <c r="H184" s="232">
        <v>255</v>
      </c>
      <c r="I184" s="233"/>
      <c r="J184" s="234">
        <f>ROUND(I184*H184,2)</f>
        <v>0</v>
      </c>
      <c r="K184" s="235"/>
      <c r="L184" s="44"/>
      <c r="M184" s="236" t="s">
        <v>1</v>
      </c>
      <c r="N184" s="237" t="s">
        <v>38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175</v>
      </c>
      <c r="AT184" s="240" t="s">
        <v>171</v>
      </c>
      <c r="AU184" s="240" t="s">
        <v>82</v>
      </c>
      <c r="AY184" s="17" t="s">
        <v>169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80</v>
      </c>
      <c r="BK184" s="241">
        <f>ROUND(I184*H184,2)</f>
        <v>0</v>
      </c>
      <c r="BL184" s="17" t="s">
        <v>175</v>
      </c>
      <c r="BM184" s="240" t="s">
        <v>271</v>
      </c>
    </row>
    <row r="185" s="13" customFormat="1">
      <c r="A185" s="13"/>
      <c r="B185" s="242"/>
      <c r="C185" s="243"/>
      <c r="D185" s="244" t="s">
        <v>177</v>
      </c>
      <c r="E185" s="245" t="s">
        <v>1</v>
      </c>
      <c r="F185" s="246" t="s">
        <v>272</v>
      </c>
      <c r="G185" s="243"/>
      <c r="H185" s="247">
        <v>255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177</v>
      </c>
      <c r="AU185" s="253" t="s">
        <v>82</v>
      </c>
      <c r="AV185" s="13" t="s">
        <v>82</v>
      </c>
      <c r="AW185" s="13" t="s">
        <v>30</v>
      </c>
      <c r="AX185" s="13" t="s">
        <v>80</v>
      </c>
      <c r="AY185" s="253" t="s">
        <v>169</v>
      </c>
    </row>
    <row r="186" s="2" customFormat="1" ht="24.15" customHeight="1">
      <c r="A186" s="38"/>
      <c r="B186" s="39"/>
      <c r="C186" s="228" t="s">
        <v>7</v>
      </c>
      <c r="D186" s="228" t="s">
        <v>171</v>
      </c>
      <c r="E186" s="229" t="s">
        <v>273</v>
      </c>
      <c r="F186" s="230" t="s">
        <v>274</v>
      </c>
      <c r="G186" s="231" t="s">
        <v>255</v>
      </c>
      <c r="H186" s="232">
        <v>1460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38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175</v>
      </c>
      <c r="AT186" s="240" t="s">
        <v>171</v>
      </c>
      <c r="AU186" s="240" t="s">
        <v>82</v>
      </c>
      <c r="AY186" s="17" t="s">
        <v>169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80</v>
      </c>
      <c r="BK186" s="241">
        <f>ROUND(I186*H186,2)</f>
        <v>0</v>
      </c>
      <c r="BL186" s="17" t="s">
        <v>175</v>
      </c>
      <c r="BM186" s="240" t="s">
        <v>275</v>
      </c>
    </row>
    <row r="187" s="13" customFormat="1">
      <c r="A187" s="13"/>
      <c r="B187" s="242"/>
      <c r="C187" s="243"/>
      <c r="D187" s="244" t="s">
        <v>177</v>
      </c>
      <c r="E187" s="245" t="s">
        <v>1</v>
      </c>
      <c r="F187" s="246" t="s">
        <v>276</v>
      </c>
      <c r="G187" s="243"/>
      <c r="H187" s="247">
        <v>1460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177</v>
      </c>
      <c r="AU187" s="253" t="s">
        <v>82</v>
      </c>
      <c r="AV187" s="13" t="s">
        <v>82</v>
      </c>
      <c r="AW187" s="13" t="s">
        <v>30</v>
      </c>
      <c r="AX187" s="13" t="s">
        <v>80</v>
      </c>
      <c r="AY187" s="253" t="s">
        <v>169</v>
      </c>
    </row>
    <row r="188" s="2" customFormat="1" ht="16.5" customHeight="1">
      <c r="A188" s="38"/>
      <c r="B188" s="39"/>
      <c r="C188" s="228" t="s">
        <v>277</v>
      </c>
      <c r="D188" s="228" t="s">
        <v>171</v>
      </c>
      <c r="E188" s="229" t="s">
        <v>278</v>
      </c>
      <c r="F188" s="230" t="s">
        <v>279</v>
      </c>
      <c r="G188" s="231" t="s">
        <v>255</v>
      </c>
      <c r="H188" s="232">
        <v>1460</v>
      </c>
      <c r="I188" s="233"/>
      <c r="J188" s="234">
        <f>ROUND(I188*H188,2)</f>
        <v>0</v>
      </c>
      <c r="K188" s="235"/>
      <c r="L188" s="44"/>
      <c r="M188" s="236" t="s">
        <v>1</v>
      </c>
      <c r="N188" s="237" t="s">
        <v>38</v>
      </c>
      <c r="O188" s="91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0" t="s">
        <v>175</v>
      </c>
      <c r="AT188" s="240" t="s">
        <v>171</v>
      </c>
      <c r="AU188" s="240" t="s">
        <v>82</v>
      </c>
      <c r="AY188" s="17" t="s">
        <v>169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7" t="s">
        <v>80</v>
      </c>
      <c r="BK188" s="241">
        <f>ROUND(I188*H188,2)</f>
        <v>0</v>
      </c>
      <c r="BL188" s="17" t="s">
        <v>175</v>
      </c>
      <c r="BM188" s="240" t="s">
        <v>280</v>
      </c>
    </row>
    <row r="189" s="2" customFormat="1" ht="24.15" customHeight="1">
      <c r="A189" s="38"/>
      <c r="B189" s="39"/>
      <c r="C189" s="228" t="s">
        <v>281</v>
      </c>
      <c r="D189" s="228" t="s">
        <v>171</v>
      </c>
      <c r="E189" s="229" t="s">
        <v>282</v>
      </c>
      <c r="F189" s="230" t="s">
        <v>283</v>
      </c>
      <c r="G189" s="231" t="s">
        <v>284</v>
      </c>
      <c r="H189" s="232">
        <v>2628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38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175</v>
      </c>
      <c r="AT189" s="240" t="s">
        <v>171</v>
      </c>
      <c r="AU189" s="240" t="s">
        <v>82</v>
      </c>
      <c r="AY189" s="17" t="s">
        <v>169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80</v>
      </c>
      <c r="BK189" s="241">
        <f>ROUND(I189*H189,2)</f>
        <v>0</v>
      </c>
      <c r="BL189" s="17" t="s">
        <v>175</v>
      </c>
      <c r="BM189" s="240" t="s">
        <v>285</v>
      </c>
    </row>
    <row r="190" s="13" customFormat="1">
      <c r="A190" s="13"/>
      <c r="B190" s="242"/>
      <c r="C190" s="243"/>
      <c r="D190" s="244" t="s">
        <v>177</v>
      </c>
      <c r="E190" s="245" t="s">
        <v>1</v>
      </c>
      <c r="F190" s="246" t="s">
        <v>286</v>
      </c>
      <c r="G190" s="243"/>
      <c r="H190" s="247">
        <v>2628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177</v>
      </c>
      <c r="AU190" s="253" t="s">
        <v>82</v>
      </c>
      <c r="AV190" s="13" t="s">
        <v>82</v>
      </c>
      <c r="AW190" s="13" t="s">
        <v>30</v>
      </c>
      <c r="AX190" s="13" t="s">
        <v>80</v>
      </c>
      <c r="AY190" s="253" t="s">
        <v>169</v>
      </c>
    </row>
    <row r="191" s="2" customFormat="1" ht="24.15" customHeight="1">
      <c r="A191" s="38"/>
      <c r="B191" s="39"/>
      <c r="C191" s="228" t="s">
        <v>287</v>
      </c>
      <c r="D191" s="228" t="s">
        <v>171</v>
      </c>
      <c r="E191" s="229" t="s">
        <v>288</v>
      </c>
      <c r="F191" s="230" t="s">
        <v>289</v>
      </c>
      <c r="G191" s="231" t="s">
        <v>255</v>
      </c>
      <c r="H191" s="232">
        <v>80.459999999999994</v>
      </c>
      <c r="I191" s="233"/>
      <c r="J191" s="234">
        <f>ROUND(I191*H191,2)</f>
        <v>0</v>
      </c>
      <c r="K191" s="235"/>
      <c r="L191" s="44"/>
      <c r="M191" s="236" t="s">
        <v>1</v>
      </c>
      <c r="N191" s="237" t="s">
        <v>38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175</v>
      </c>
      <c r="AT191" s="240" t="s">
        <v>171</v>
      </c>
      <c r="AU191" s="240" t="s">
        <v>82</v>
      </c>
      <c r="AY191" s="17" t="s">
        <v>169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80</v>
      </c>
      <c r="BK191" s="241">
        <f>ROUND(I191*H191,2)</f>
        <v>0</v>
      </c>
      <c r="BL191" s="17" t="s">
        <v>175</v>
      </c>
      <c r="BM191" s="240" t="s">
        <v>290</v>
      </c>
    </row>
    <row r="192" s="13" customFormat="1">
      <c r="A192" s="13"/>
      <c r="B192" s="242"/>
      <c r="C192" s="243"/>
      <c r="D192" s="244" t="s">
        <v>177</v>
      </c>
      <c r="E192" s="245" t="s">
        <v>1</v>
      </c>
      <c r="F192" s="246" t="s">
        <v>291</v>
      </c>
      <c r="G192" s="243"/>
      <c r="H192" s="247">
        <v>80.459999999999994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177</v>
      </c>
      <c r="AU192" s="253" t="s">
        <v>82</v>
      </c>
      <c r="AV192" s="13" t="s">
        <v>82</v>
      </c>
      <c r="AW192" s="13" t="s">
        <v>30</v>
      </c>
      <c r="AX192" s="13" t="s">
        <v>80</v>
      </c>
      <c r="AY192" s="253" t="s">
        <v>169</v>
      </c>
    </row>
    <row r="193" s="2" customFormat="1" ht="24.15" customHeight="1">
      <c r="A193" s="38"/>
      <c r="B193" s="39"/>
      <c r="C193" s="228" t="s">
        <v>292</v>
      </c>
      <c r="D193" s="228" t="s">
        <v>171</v>
      </c>
      <c r="E193" s="229" t="s">
        <v>293</v>
      </c>
      <c r="F193" s="230" t="s">
        <v>294</v>
      </c>
      <c r="G193" s="231" t="s">
        <v>255</v>
      </c>
      <c r="H193" s="232">
        <v>17.879999999999999</v>
      </c>
      <c r="I193" s="233"/>
      <c r="J193" s="234">
        <f>ROUND(I193*H193,2)</f>
        <v>0</v>
      </c>
      <c r="K193" s="235"/>
      <c r="L193" s="44"/>
      <c r="M193" s="236" t="s">
        <v>1</v>
      </c>
      <c r="N193" s="237" t="s">
        <v>38</v>
      </c>
      <c r="O193" s="91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0" t="s">
        <v>175</v>
      </c>
      <c r="AT193" s="240" t="s">
        <v>171</v>
      </c>
      <c r="AU193" s="240" t="s">
        <v>82</v>
      </c>
      <c r="AY193" s="17" t="s">
        <v>169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7" t="s">
        <v>80</v>
      </c>
      <c r="BK193" s="241">
        <f>ROUND(I193*H193,2)</f>
        <v>0</v>
      </c>
      <c r="BL193" s="17" t="s">
        <v>175</v>
      </c>
      <c r="BM193" s="240" t="s">
        <v>295</v>
      </c>
    </row>
    <row r="194" s="13" customFormat="1">
      <c r="A194" s="13"/>
      <c r="B194" s="242"/>
      <c r="C194" s="243"/>
      <c r="D194" s="244" t="s">
        <v>177</v>
      </c>
      <c r="E194" s="245" t="s">
        <v>1</v>
      </c>
      <c r="F194" s="246" t="s">
        <v>296</v>
      </c>
      <c r="G194" s="243"/>
      <c r="H194" s="247">
        <v>17.879999999999999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177</v>
      </c>
      <c r="AU194" s="253" t="s">
        <v>82</v>
      </c>
      <c r="AV194" s="13" t="s">
        <v>82</v>
      </c>
      <c r="AW194" s="13" t="s">
        <v>30</v>
      </c>
      <c r="AX194" s="13" t="s">
        <v>80</v>
      </c>
      <c r="AY194" s="253" t="s">
        <v>169</v>
      </c>
    </row>
    <row r="195" s="2" customFormat="1" ht="16.5" customHeight="1">
      <c r="A195" s="38"/>
      <c r="B195" s="39"/>
      <c r="C195" s="275" t="s">
        <v>297</v>
      </c>
      <c r="D195" s="275" t="s">
        <v>298</v>
      </c>
      <c r="E195" s="276" t="s">
        <v>299</v>
      </c>
      <c r="F195" s="277" t="s">
        <v>300</v>
      </c>
      <c r="G195" s="278" t="s">
        <v>284</v>
      </c>
      <c r="H195" s="279">
        <v>35.759999999999998</v>
      </c>
      <c r="I195" s="280"/>
      <c r="J195" s="281">
        <f>ROUND(I195*H195,2)</f>
        <v>0</v>
      </c>
      <c r="K195" s="282"/>
      <c r="L195" s="283"/>
      <c r="M195" s="284" t="s">
        <v>1</v>
      </c>
      <c r="N195" s="285" t="s">
        <v>38</v>
      </c>
      <c r="O195" s="91"/>
      <c r="P195" s="238">
        <f>O195*H195</f>
        <v>0</v>
      </c>
      <c r="Q195" s="238">
        <v>1</v>
      </c>
      <c r="R195" s="238">
        <f>Q195*H195</f>
        <v>35.759999999999998</v>
      </c>
      <c r="S195" s="238">
        <v>0</v>
      </c>
      <c r="T195" s="23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0" t="s">
        <v>205</v>
      </c>
      <c r="AT195" s="240" t="s">
        <v>298</v>
      </c>
      <c r="AU195" s="240" t="s">
        <v>82</v>
      </c>
      <c r="AY195" s="17" t="s">
        <v>169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7" t="s">
        <v>80</v>
      </c>
      <c r="BK195" s="241">
        <f>ROUND(I195*H195,2)</f>
        <v>0</v>
      </c>
      <c r="BL195" s="17" t="s">
        <v>175</v>
      </c>
      <c r="BM195" s="240" t="s">
        <v>301</v>
      </c>
    </row>
    <row r="196" s="13" customFormat="1">
      <c r="A196" s="13"/>
      <c r="B196" s="242"/>
      <c r="C196" s="243"/>
      <c r="D196" s="244" t="s">
        <v>177</v>
      </c>
      <c r="E196" s="243"/>
      <c r="F196" s="246" t="s">
        <v>302</v>
      </c>
      <c r="G196" s="243"/>
      <c r="H196" s="247">
        <v>35.759999999999998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177</v>
      </c>
      <c r="AU196" s="253" t="s">
        <v>82</v>
      </c>
      <c r="AV196" s="13" t="s">
        <v>82</v>
      </c>
      <c r="AW196" s="13" t="s">
        <v>4</v>
      </c>
      <c r="AX196" s="13" t="s">
        <v>80</v>
      </c>
      <c r="AY196" s="253" t="s">
        <v>169</v>
      </c>
    </row>
    <row r="197" s="2" customFormat="1" ht="16.5" customHeight="1">
      <c r="A197" s="38"/>
      <c r="B197" s="39"/>
      <c r="C197" s="228" t="s">
        <v>303</v>
      </c>
      <c r="D197" s="228" t="s">
        <v>171</v>
      </c>
      <c r="E197" s="229" t="s">
        <v>304</v>
      </c>
      <c r="F197" s="230" t="s">
        <v>305</v>
      </c>
      <c r="G197" s="231" t="s">
        <v>174</v>
      </c>
      <c r="H197" s="232">
        <v>6505</v>
      </c>
      <c r="I197" s="233"/>
      <c r="J197" s="234">
        <f>ROUND(I197*H197,2)</f>
        <v>0</v>
      </c>
      <c r="K197" s="235"/>
      <c r="L197" s="44"/>
      <c r="M197" s="236" t="s">
        <v>1</v>
      </c>
      <c r="N197" s="237" t="s">
        <v>38</v>
      </c>
      <c r="O197" s="91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0" t="s">
        <v>175</v>
      </c>
      <c r="AT197" s="240" t="s">
        <v>171</v>
      </c>
      <c r="AU197" s="240" t="s">
        <v>82</v>
      </c>
      <c r="AY197" s="17" t="s">
        <v>169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7" t="s">
        <v>80</v>
      </c>
      <c r="BK197" s="241">
        <f>ROUND(I197*H197,2)</f>
        <v>0</v>
      </c>
      <c r="BL197" s="17" t="s">
        <v>175</v>
      </c>
      <c r="BM197" s="240" t="s">
        <v>306</v>
      </c>
    </row>
    <row r="198" s="13" customFormat="1">
      <c r="A198" s="13"/>
      <c r="B198" s="242"/>
      <c r="C198" s="243"/>
      <c r="D198" s="244" t="s">
        <v>177</v>
      </c>
      <c r="E198" s="245" t="s">
        <v>1</v>
      </c>
      <c r="F198" s="246" t="s">
        <v>307</v>
      </c>
      <c r="G198" s="243"/>
      <c r="H198" s="247">
        <v>6505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177</v>
      </c>
      <c r="AU198" s="253" t="s">
        <v>82</v>
      </c>
      <c r="AV198" s="13" t="s">
        <v>82</v>
      </c>
      <c r="AW198" s="13" t="s">
        <v>30</v>
      </c>
      <c r="AX198" s="13" t="s">
        <v>80</v>
      </c>
      <c r="AY198" s="253" t="s">
        <v>169</v>
      </c>
    </row>
    <row r="199" s="12" customFormat="1" ht="22.8" customHeight="1">
      <c r="A199" s="12"/>
      <c r="B199" s="212"/>
      <c r="C199" s="213"/>
      <c r="D199" s="214" t="s">
        <v>72</v>
      </c>
      <c r="E199" s="226" t="s">
        <v>308</v>
      </c>
      <c r="F199" s="226" t="s">
        <v>309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SUM(P200:P215)</f>
        <v>0</v>
      </c>
      <c r="Q199" s="220"/>
      <c r="R199" s="221">
        <f>SUM(R200:R215)</f>
        <v>1.3071300000000001</v>
      </c>
      <c r="S199" s="220"/>
      <c r="T199" s="222">
        <f>SUM(T200:T215)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80</v>
      </c>
      <c r="AT199" s="224" t="s">
        <v>72</v>
      </c>
      <c r="AU199" s="224" t="s">
        <v>80</v>
      </c>
      <c r="AY199" s="223" t="s">
        <v>169</v>
      </c>
      <c r="BK199" s="225">
        <f>SUM(BK200:BK215)</f>
        <v>0</v>
      </c>
    </row>
    <row r="200" s="2" customFormat="1" ht="24.15" customHeight="1">
      <c r="A200" s="38"/>
      <c r="B200" s="39"/>
      <c r="C200" s="228" t="s">
        <v>310</v>
      </c>
      <c r="D200" s="228" t="s">
        <v>171</v>
      </c>
      <c r="E200" s="229" t="s">
        <v>311</v>
      </c>
      <c r="F200" s="230" t="s">
        <v>312</v>
      </c>
      <c r="G200" s="231" t="s">
        <v>255</v>
      </c>
      <c r="H200" s="232">
        <v>699</v>
      </c>
      <c r="I200" s="233"/>
      <c r="J200" s="234">
        <f>ROUND(I200*H200,2)</f>
        <v>0</v>
      </c>
      <c r="K200" s="235"/>
      <c r="L200" s="44"/>
      <c r="M200" s="236" t="s">
        <v>1</v>
      </c>
      <c r="N200" s="237" t="s">
        <v>38</v>
      </c>
      <c r="O200" s="91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0" t="s">
        <v>175</v>
      </c>
      <c r="AT200" s="240" t="s">
        <v>171</v>
      </c>
      <c r="AU200" s="240" t="s">
        <v>82</v>
      </c>
      <c r="AY200" s="17" t="s">
        <v>169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7" t="s">
        <v>80</v>
      </c>
      <c r="BK200" s="241">
        <f>ROUND(I200*H200,2)</f>
        <v>0</v>
      </c>
      <c r="BL200" s="17" t="s">
        <v>175</v>
      </c>
      <c r="BM200" s="240" t="s">
        <v>313</v>
      </c>
    </row>
    <row r="201" s="13" customFormat="1">
      <c r="A201" s="13"/>
      <c r="B201" s="242"/>
      <c r="C201" s="243"/>
      <c r="D201" s="244" t="s">
        <v>177</v>
      </c>
      <c r="E201" s="245" t="s">
        <v>125</v>
      </c>
      <c r="F201" s="246" t="s">
        <v>314</v>
      </c>
      <c r="G201" s="243"/>
      <c r="H201" s="247">
        <v>699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177</v>
      </c>
      <c r="AU201" s="253" t="s">
        <v>82</v>
      </c>
      <c r="AV201" s="13" t="s">
        <v>82</v>
      </c>
      <c r="AW201" s="13" t="s">
        <v>30</v>
      </c>
      <c r="AX201" s="13" t="s">
        <v>80</v>
      </c>
      <c r="AY201" s="253" t="s">
        <v>169</v>
      </c>
    </row>
    <row r="202" s="2" customFormat="1" ht="24.15" customHeight="1">
      <c r="A202" s="38"/>
      <c r="B202" s="39"/>
      <c r="C202" s="228" t="s">
        <v>315</v>
      </c>
      <c r="D202" s="228" t="s">
        <v>171</v>
      </c>
      <c r="E202" s="229" t="s">
        <v>273</v>
      </c>
      <c r="F202" s="230" t="s">
        <v>274</v>
      </c>
      <c r="G202" s="231" t="s">
        <v>255</v>
      </c>
      <c r="H202" s="232">
        <v>699</v>
      </c>
      <c r="I202" s="233"/>
      <c r="J202" s="234">
        <f>ROUND(I202*H202,2)</f>
        <v>0</v>
      </c>
      <c r="K202" s="235"/>
      <c r="L202" s="44"/>
      <c r="M202" s="236" t="s">
        <v>1</v>
      </c>
      <c r="N202" s="237" t="s">
        <v>38</v>
      </c>
      <c r="O202" s="91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0" t="s">
        <v>175</v>
      </c>
      <c r="AT202" s="240" t="s">
        <v>171</v>
      </c>
      <c r="AU202" s="240" t="s">
        <v>82</v>
      </c>
      <c r="AY202" s="17" t="s">
        <v>169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7" t="s">
        <v>80</v>
      </c>
      <c r="BK202" s="241">
        <f>ROUND(I202*H202,2)</f>
        <v>0</v>
      </c>
      <c r="BL202" s="17" t="s">
        <v>175</v>
      </c>
      <c r="BM202" s="240" t="s">
        <v>316</v>
      </c>
    </row>
    <row r="203" s="13" customFormat="1">
      <c r="A203" s="13"/>
      <c r="B203" s="242"/>
      <c r="C203" s="243"/>
      <c r="D203" s="244" t="s">
        <v>177</v>
      </c>
      <c r="E203" s="245" t="s">
        <v>1</v>
      </c>
      <c r="F203" s="246" t="s">
        <v>125</v>
      </c>
      <c r="G203" s="243"/>
      <c r="H203" s="247">
        <v>699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177</v>
      </c>
      <c r="AU203" s="253" t="s">
        <v>82</v>
      </c>
      <c r="AV203" s="13" t="s">
        <v>82</v>
      </c>
      <c r="AW203" s="13" t="s">
        <v>30</v>
      </c>
      <c r="AX203" s="13" t="s">
        <v>80</v>
      </c>
      <c r="AY203" s="253" t="s">
        <v>169</v>
      </c>
    </row>
    <row r="204" s="2" customFormat="1" ht="16.5" customHeight="1">
      <c r="A204" s="38"/>
      <c r="B204" s="39"/>
      <c r="C204" s="228" t="s">
        <v>317</v>
      </c>
      <c r="D204" s="228" t="s">
        <v>171</v>
      </c>
      <c r="E204" s="229" t="s">
        <v>278</v>
      </c>
      <c r="F204" s="230" t="s">
        <v>279</v>
      </c>
      <c r="G204" s="231" t="s">
        <v>255</v>
      </c>
      <c r="H204" s="232">
        <v>699</v>
      </c>
      <c r="I204" s="233"/>
      <c r="J204" s="234">
        <f>ROUND(I204*H204,2)</f>
        <v>0</v>
      </c>
      <c r="K204" s="235"/>
      <c r="L204" s="44"/>
      <c r="M204" s="236" t="s">
        <v>1</v>
      </c>
      <c r="N204" s="237" t="s">
        <v>38</v>
      </c>
      <c r="O204" s="91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0" t="s">
        <v>175</v>
      </c>
      <c r="AT204" s="240" t="s">
        <v>171</v>
      </c>
      <c r="AU204" s="240" t="s">
        <v>82</v>
      </c>
      <c r="AY204" s="17" t="s">
        <v>169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7" t="s">
        <v>80</v>
      </c>
      <c r="BK204" s="241">
        <f>ROUND(I204*H204,2)</f>
        <v>0</v>
      </c>
      <c r="BL204" s="17" t="s">
        <v>175</v>
      </c>
      <c r="BM204" s="240" t="s">
        <v>318</v>
      </c>
    </row>
    <row r="205" s="13" customFormat="1">
      <c r="A205" s="13"/>
      <c r="B205" s="242"/>
      <c r="C205" s="243"/>
      <c r="D205" s="244" t="s">
        <v>177</v>
      </c>
      <c r="E205" s="245" t="s">
        <v>1</v>
      </c>
      <c r="F205" s="246" t="s">
        <v>125</v>
      </c>
      <c r="G205" s="243"/>
      <c r="H205" s="247">
        <v>699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177</v>
      </c>
      <c r="AU205" s="253" t="s">
        <v>82</v>
      </c>
      <c r="AV205" s="13" t="s">
        <v>82</v>
      </c>
      <c r="AW205" s="13" t="s">
        <v>30</v>
      </c>
      <c r="AX205" s="13" t="s">
        <v>80</v>
      </c>
      <c r="AY205" s="253" t="s">
        <v>169</v>
      </c>
    </row>
    <row r="206" s="2" customFormat="1" ht="24.15" customHeight="1">
      <c r="A206" s="38"/>
      <c r="B206" s="39"/>
      <c r="C206" s="228" t="s">
        <v>319</v>
      </c>
      <c r="D206" s="228" t="s">
        <v>171</v>
      </c>
      <c r="E206" s="229" t="s">
        <v>282</v>
      </c>
      <c r="F206" s="230" t="s">
        <v>283</v>
      </c>
      <c r="G206" s="231" t="s">
        <v>284</v>
      </c>
      <c r="H206" s="232">
        <v>1258.2000000000001</v>
      </c>
      <c r="I206" s="233"/>
      <c r="J206" s="234">
        <f>ROUND(I206*H206,2)</f>
        <v>0</v>
      </c>
      <c r="K206" s="235"/>
      <c r="L206" s="44"/>
      <c r="M206" s="236" t="s">
        <v>1</v>
      </c>
      <c r="N206" s="237" t="s">
        <v>38</v>
      </c>
      <c r="O206" s="91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0" t="s">
        <v>175</v>
      </c>
      <c r="AT206" s="240" t="s">
        <v>171</v>
      </c>
      <c r="AU206" s="240" t="s">
        <v>82</v>
      </c>
      <c r="AY206" s="17" t="s">
        <v>169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7" t="s">
        <v>80</v>
      </c>
      <c r="BK206" s="241">
        <f>ROUND(I206*H206,2)</f>
        <v>0</v>
      </c>
      <c r="BL206" s="17" t="s">
        <v>175</v>
      </c>
      <c r="BM206" s="240" t="s">
        <v>320</v>
      </c>
    </row>
    <row r="207" s="13" customFormat="1">
      <c r="A207" s="13"/>
      <c r="B207" s="242"/>
      <c r="C207" s="243"/>
      <c r="D207" s="244" t="s">
        <v>177</v>
      </c>
      <c r="E207" s="245" t="s">
        <v>1</v>
      </c>
      <c r="F207" s="246" t="s">
        <v>321</v>
      </c>
      <c r="G207" s="243"/>
      <c r="H207" s="247">
        <v>1258.2000000000001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177</v>
      </c>
      <c r="AU207" s="253" t="s">
        <v>82</v>
      </c>
      <c r="AV207" s="13" t="s">
        <v>82</v>
      </c>
      <c r="AW207" s="13" t="s">
        <v>30</v>
      </c>
      <c r="AX207" s="13" t="s">
        <v>80</v>
      </c>
      <c r="AY207" s="253" t="s">
        <v>169</v>
      </c>
    </row>
    <row r="208" s="2" customFormat="1" ht="16.5" customHeight="1">
      <c r="A208" s="38"/>
      <c r="B208" s="39"/>
      <c r="C208" s="228" t="s">
        <v>322</v>
      </c>
      <c r="D208" s="228" t="s">
        <v>171</v>
      </c>
      <c r="E208" s="229" t="s">
        <v>304</v>
      </c>
      <c r="F208" s="230" t="s">
        <v>305</v>
      </c>
      <c r="G208" s="231" t="s">
        <v>174</v>
      </c>
      <c r="H208" s="232">
        <v>2330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38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175</v>
      </c>
      <c r="AT208" s="240" t="s">
        <v>171</v>
      </c>
      <c r="AU208" s="240" t="s">
        <v>82</v>
      </c>
      <c r="AY208" s="17" t="s">
        <v>169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80</v>
      </c>
      <c r="BK208" s="241">
        <f>ROUND(I208*H208,2)</f>
        <v>0</v>
      </c>
      <c r="BL208" s="17" t="s">
        <v>175</v>
      </c>
      <c r="BM208" s="240" t="s">
        <v>323</v>
      </c>
    </row>
    <row r="209" s="13" customFormat="1">
      <c r="A209" s="13"/>
      <c r="B209" s="242"/>
      <c r="C209" s="243"/>
      <c r="D209" s="244" t="s">
        <v>177</v>
      </c>
      <c r="E209" s="245" t="s">
        <v>117</v>
      </c>
      <c r="F209" s="246" t="s">
        <v>324</v>
      </c>
      <c r="G209" s="243"/>
      <c r="H209" s="247">
        <v>2330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177</v>
      </c>
      <c r="AU209" s="253" t="s">
        <v>82</v>
      </c>
      <c r="AV209" s="13" t="s">
        <v>82</v>
      </c>
      <c r="AW209" s="13" t="s">
        <v>30</v>
      </c>
      <c r="AX209" s="13" t="s">
        <v>80</v>
      </c>
      <c r="AY209" s="253" t="s">
        <v>169</v>
      </c>
    </row>
    <row r="210" s="2" customFormat="1" ht="16.5" customHeight="1">
      <c r="A210" s="38"/>
      <c r="B210" s="39"/>
      <c r="C210" s="228" t="s">
        <v>325</v>
      </c>
      <c r="D210" s="228" t="s">
        <v>171</v>
      </c>
      <c r="E210" s="229" t="s">
        <v>326</v>
      </c>
      <c r="F210" s="230" t="s">
        <v>327</v>
      </c>
      <c r="G210" s="231" t="s">
        <v>174</v>
      </c>
      <c r="H210" s="232">
        <v>2330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38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175</v>
      </c>
      <c r="AT210" s="240" t="s">
        <v>171</v>
      </c>
      <c r="AU210" s="240" t="s">
        <v>82</v>
      </c>
      <c r="AY210" s="17" t="s">
        <v>169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80</v>
      </c>
      <c r="BK210" s="241">
        <f>ROUND(I210*H210,2)</f>
        <v>0</v>
      </c>
      <c r="BL210" s="17" t="s">
        <v>175</v>
      </c>
      <c r="BM210" s="240" t="s">
        <v>328</v>
      </c>
    </row>
    <row r="211" s="13" customFormat="1">
      <c r="A211" s="13"/>
      <c r="B211" s="242"/>
      <c r="C211" s="243"/>
      <c r="D211" s="244" t="s">
        <v>177</v>
      </c>
      <c r="E211" s="245" t="s">
        <v>1</v>
      </c>
      <c r="F211" s="246" t="s">
        <v>117</v>
      </c>
      <c r="G211" s="243"/>
      <c r="H211" s="247">
        <v>2330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177</v>
      </c>
      <c r="AU211" s="253" t="s">
        <v>82</v>
      </c>
      <c r="AV211" s="13" t="s">
        <v>82</v>
      </c>
      <c r="AW211" s="13" t="s">
        <v>30</v>
      </c>
      <c r="AX211" s="13" t="s">
        <v>80</v>
      </c>
      <c r="AY211" s="253" t="s">
        <v>169</v>
      </c>
    </row>
    <row r="212" s="2" customFormat="1" ht="16.5" customHeight="1">
      <c r="A212" s="38"/>
      <c r="B212" s="39"/>
      <c r="C212" s="228" t="s">
        <v>329</v>
      </c>
      <c r="D212" s="228" t="s">
        <v>171</v>
      </c>
      <c r="E212" s="229" t="s">
        <v>330</v>
      </c>
      <c r="F212" s="230" t="s">
        <v>331</v>
      </c>
      <c r="G212" s="231" t="s">
        <v>174</v>
      </c>
      <c r="H212" s="232">
        <v>2330</v>
      </c>
      <c r="I212" s="233"/>
      <c r="J212" s="234">
        <f>ROUND(I212*H212,2)</f>
        <v>0</v>
      </c>
      <c r="K212" s="235"/>
      <c r="L212" s="44"/>
      <c r="M212" s="236" t="s">
        <v>1</v>
      </c>
      <c r="N212" s="237" t="s">
        <v>38</v>
      </c>
      <c r="O212" s="91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0" t="s">
        <v>175</v>
      </c>
      <c r="AT212" s="240" t="s">
        <v>171</v>
      </c>
      <c r="AU212" s="240" t="s">
        <v>82</v>
      </c>
      <c r="AY212" s="17" t="s">
        <v>169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7" t="s">
        <v>80</v>
      </c>
      <c r="BK212" s="241">
        <f>ROUND(I212*H212,2)</f>
        <v>0</v>
      </c>
      <c r="BL212" s="17" t="s">
        <v>175</v>
      </c>
      <c r="BM212" s="240" t="s">
        <v>332</v>
      </c>
    </row>
    <row r="213" s="13" customFormat="1">
      <c r="A213" s="13"/>
      <c r="B213" s="242"/>
      <c r="C213" s="243"/>
      <c r="D213" s="244" t="s">
        <v>177</v>
      </c>
      <c r="E213" s="245" t="s">
        <v>1</v>
      </c>
      <c r="F213" s="246" t="s">
        <v>117</v>
      </c>
      <c r="G213" s="243"/>
      <c r="H213" s="247">
        <v>2330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177</v>
      </c>
      <c r="AU213" s="253" t="s">
        <v>82</v>
      </c>
      <c r="AV213" s="13" t="s">
        <v>82</v>
      </c>
      <c r="AW213" s="13" t="s">
        <v>30</v>
      </c>
      <c r="AX213" s="13" t="s">
        <v>80</v>
      </c>
      <c r="AY213" s="253" t="s">
        <v>169</v>
      </c>
    </row>
    <row r="214" s="2" customFormat="1" ht="33" customHeight="1">
      <c r="A214" s="38"/>
      <c r="B214" s="39"/>
      <c r="C214" s="228" t="s">
        <v>333</v>
      </c>
      <c r="D214" s="228" t="s">
        <v>171</v>
      </c>
      <c r="E214" s="229" t="s">
        <v>334</v>
      </c>
      <c r="F214" s="230" t="s">
        <v>335</v>
      </c>
      <c r="G214" s="231" t="s">
        <v>174</v>
      </c>
      <c r="H214" s="232">
        <v>2563</v>
      </c>
      <c r="I214" s="233"/>
      <c r="J214" s="234">
        <f>ROUND(I214*H214,2)</f>
        <v>0</v>
      </c>
      <c r="K214" s="235"/>
      <c r="L214" s="44"/>
      <c r="M214" s="236" t="s">
        <v>1</v>
      </c>
      <c r="N214" s="237" t="s">
        <v>38</v>
      </c>
      <c r="O214" s="91"/>
      <c r="P214" s="238">
        <f>O214*H214</f>
        <v>0</v>
      </c>
      <c r="Q214" s="238">
        <v>0.00051000000000000004</v>
      </c>
      <c r="R214" s="238">
        <f>Q214*H214</f>
        <v>1.3071300000000001</v>
      </c>
      <c r="S214" s="238">
        <v>0</v>
      </c>
      <c r="T214" s="23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0" t="s">
        <v>175</v>
      </c>
      <c r="AT214" s="240" t="s">
        <v>171</v>
      </c>
      <c r="AU214" s="240" t="s">
        <v>82</v>
      </c>
      <c r="AY214" s="17" t="s">
        <v>169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7" t="s">
        <v>80</v>
      </c>
      <c r="BK214" s="241">
        <f>ROUND(I214*H214,2)</f>
        <v>0</v>
      </c>
      <c r="BL214" s="17" t="s">
        <v>175</v>
      </c>
      <c r="BM214" s="240" t="s">
        <v>336</v>
      </c>
    </row>
    <row r="215" s="13" customFormat="1">
      <c r="A215" s="13"/>
      <c r="B215" s="242"/>
      <c r="C215" s="243"/>
      <c r="D215" s="244" t="s">
        <v>177</v>
      </c>
      <c r="E215" s="245" t="s">
        <v>1</v>
      </c>
      <c r="F215" s="246" t="s">
        <v>337</v>
      </c>
      <c r="G215" s="243"/>
      <c r="H215" s="247">
        <v>2563</v>
      </c>
      <c r="I215" s="248"/>
      <c r="J215" s="243"/>
      <c r="K215" s="243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177</v>
      </c>
      <c r="AU215" s="253" t="s">
        <v>82</v>
      </c>
      <c r="AV215" s="13" t="s">
        <v>82</v>
      </c>
      <c r="AW215" s="13" t="s">
        <v>30</v>
      </c>
      <c r="AX215" s="13" t="s">
        <v>80</v>
      </c>
      <c r="AY215" s="253" t="s">
        <v>169</v>
      </c>
    </row>
    <row r="216" s="12" customFormat="1" ht="22.8" customHeight="1">
      <c r="A216" s="12"/>
      <c r="B216" s="212"/>
      <c r="C216" s="213"/>
      <c r="D216" s="214" t="s">
        <v>72</v>
      </c>
      <c r="E216" s="226" t="s">
        <v>338</v>
      </c>
      <c r="F216" s="226" t="s">
        <v>339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SUM(P217:P227)</f>
        <v>0</v>
      </c>
      <c r="Q216" s="220"/>
      <c r="R216" s="221">
        <f>SUM(R217:R227)</f>
        <v>0</v>
      </c>
      <c r="S216" s="220"/>
      <c r="T216" s="222">
        <f>SUM(T217:T227)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80</v>
      </c>
      <c r="AT216" s="224" t="s">
        <v>72</v>
      </c>
      <c r="AU216" s="224" t="s">
        <v>80</v>
      </c>
      <c r="AY216" s="223" t="s">
        <v>169</v>
      </c>
      <c r="BK216" s="225">
        <f>SUM(BK217:BK227)</f>
        <v>0</v>
      </c>
    </row>
    <row r="217" s="2" customFormat="1" ht="16.5" customHeight="1">
      <c r="A217" s="38"/>
      <c r="B217" s="39"/>
      <c r="C217" s="228" t="s">
        <v>340</v>
      </c>
      <c r="D217" s="228" t="s">
        <v>171</v>
      </c>
      <c r="E217" s="229" t="s">
        <v>330</v>
      </c>
      <c r="F217" s="230" t="s">
        <v>331</v>
      </c>
      <c r="G217" s="231" t="s">
        <v>174</v>
      </c>
      <c r="H217" s="232">
        <v>612.5</v>
      </c>
      <c r="I217" s="233"/>
      <c r="J217" s="234">
        <f>ROUND(I217*H217,2)</f>
        <v>0</v>
      </c>
      <c r="K217" s="235"/>
      <c r="L217" s="44"/>
      <c r="M217" s="236" t="s">
        <v>1</v>
      </c>
      <c r="N217" s="237" t="s">
        <v>38</v>
      </c>
      <c r="O217" s="91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0" t="s">
        <v>175</v>
      </c>
      <c r="AT217" s="240" t="s">
        <v>171</v>
      </c>
      <c r="AU217" s="240" t="s">
        <v>82</v>
      </c>
      <c r="AY217" s="17" t="s">
        <v>169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7" t="s">
        <v>80</v>
      </c>
      <c r="BK217" s="241">
        <f>ROUND(I217*H217,2)</f>
        <v>0</v>
      </c>
      <c r="BL217" s="17" t="s">
        <v>175</v>
      </c>
      <c r="BM217" s="240" t="s">
        <v>341</v>
      </c>
    </row>
    <row r="218" s="13" customFormat="1">
      <c r="A218" s="13"/>
      <c r="B218" s="242"/>
      <c r="C218" s="243"/>
      <c r="D218" s="244" t="s">
        <v>177</v>
      </c>
      <c r="E218" s="245" t="s">
        <v>1</v>
      </c>
      <c r="F218" s="246" t="s">
        <v>342</v>
      </c>
      <c r="G218" s="243"/>
      <c r="H218" s="247">
        <v>612.5</v>
      </c>
      <c r="I218" s="248"/>
      <c r="J218" s="243"/>
      <c r="K218" s="243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177</v>
      </c>
      <c r="AU218" s="253" t="s">
        <v>82</v>
      </c>
      <c r="AV218" s="13" t="s">
        <v>82</v>
      </c>
      <c r="AW218" s="13" t="s">
        <v>30</v>
      </c>
      <c r="AX218" s="13" t="s">
        <v>80</v>
      </c>
      <c r="AY218" s="253" t="s">
        <v>169</v>
      </c>
    </row>
    <row r="219" s="2" customFormat="1" ht="24.15" customHeight="1">
      <c r="A219" s="38"/>
      <c r="B219" s="39"/>
      <c r="C219" s="228" t="s">
        <v>343</v>
      </c>
      <c r="D219" s="228" t="s">
        <v>171</v>
      </c>
      <c r="E219" s="229" t="s">
        <v>344</v>
      </c>
      <c r="F219" s="230" t="s">
        <v>345</v>
      </c>
      <c r="G219" s="231" t="s">
        <v>174</v>
      </c>
      <c r="H219" s="232">
        <v>525</v>
      </c>
      <c r="I219" s="233"/>
      <c r="J219" s="234">
        <f>ROUND(I219*H219,2)</f>
        <v>0</v>
      </c>
      <c r="K219" s="235"/>
      <c r="L219" s="44"/>
      <c r="M219" s="236" t="s">
        <v>1</v>
      </c>
      <c r="N219" s="237" t="s">
        <v>38</v>
      </c>
      <c r="O219" s="91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175</v>
      </c>
      <c r="AT219" s="240" t="s">
        <v>171</v>
      </c>
      <c r="AU219" s="240" t="s">
        <v>82</v>
      </c>
      <c r="AY219" s="17" t="s">
        <v>169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80</v>
      </c>
      <c r="BK219" s="241">
        <f>ROUND(I219*H219,2)</f>
        <v>0</v>
      </c>
      <c r="BL219" s="17" t="s">
        <v>175</v>
      </c>
      <c r="BM219" s="240" t="s">
        <v>346</v>
      </c>
    </row>
    <row r="220" s="13" customFormat="1">
      <c r="A220" s="13"/>
      <c r="B220" s="242"/>
      <c r="C220" s="243"/>
      <c r="D220" s="244" t="s">
        <v>177</v>
      </c>
      <c r="E220" s="245" t="s">
        <v>1</v>
      </c>
      <c r="F220" s="246" t="s">
        <v>347</v>
      </c>
      <c r="G220" s="243"/>
      <c r="H220" s="247">
        <v>525</v>
      </c>
      <c r="I220" s="248"/>
      <c r="J220" s="243"/>
      <c r="K220" s="243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177</v>
      </c>
      <c r="AU220" s="253" t="s">
        <v>82</v>
      </c>
      <c r="AV220" s="13" t="s">
        <v>82</v>
      </c>
      <c r="AW220" s="13" t="s">
        <v>30</v>
      </c>
      <c r="AX220" s="13" t="s">
        <v>80</v>
      </c>
      <c r="AY220" s="253" t="s">
        <v>169</v>
      </c>
    </row>
    <row r="221" s="2" customFormat="1" ht="24.15" customHeight="1">
      <c r="A221" s="38"/>
      <c r="B221" s="39"/>
      <c r="C221" s="228" t="s">
        <v>348</v>
      </c>
      <c r="D221" s="228" t="s">
        <v>171</v>
      </c>
      <c r="E221" s="229" t="s">
        <v>349</v>
      </c>
      <c r="F221" s="230" t="s">
        <v>350</v>
      </c>
      <c r="G221" s="231" t="s">
        <v>174</v>
      </c>
      <c r="H221" s="232">
        <v>3280</v>
      </c>
      <c r="I221" s="233"/>
      <c r="J221" s="234">
        <f>ROUND(I221*H221,2)</f>
        <v>0</v>
      </c>
      <c r="K221" s="235"/>
      <c r="L221" s="44"/>
      <c r="M221" s="236" t="s">
        <v>1</v>
      </c>
      <c r="N221" s="237" t="s">
        <v>38</v>
      </c>
      <c r="O221" s="91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0" t="s">
        <v>175</v>
      </c>
      <c r="AT221" s="240" t="s">
        <v>171</v>
      </c>
      <c r="AU221" s="240" t="s">
        <v>82</v>
      </c>
      <c r="AY221" s="17" t="s">
        <v>169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7" t="s">
        <v>80</v>
      </c>
      <c r="BK221" s="241">
        <f>ROUND(I221*H221,2)</f>
        <v>0</v>
      </c>
      <c r="BL221" s="17" t="s">
        <v>175</v>
      </c>
      <c r="BM221" s="240" t="s">
        <v>351</v>
      </c>
    </row>
    <row r="222" s="2" customFormat="1" ht="21.75" customHeight="1">
      <c r="A222" s="38"/>
      <c r="B222" s="39"/>
      <c r="C222" s="228" t="s">
        <v>352</v>
      </c>
      <c r="D222" s="228" t="s">
        <v>171</v>
      </c>
      <c r="E222" s="229" t="s">
        <v>353</v>
      </c>
      <c r="F222" s="230" t="s">
        <v>354</v>
      </c>
      <c r="G222" s="231" t="s">
        <v>174</v>
      </c>
      <c r="H222" s="232">
        <v>3280</v>
      </c>
      <c r="I222" s="233"/>
      <c r="J222" s="234">
        <f>ROUND(I222*H222,2)</f>
        <v>0</v>
      </c>
      <c r="K222" s="235"/>
      <c r="L222" s="44"/>
      <c r="M222" s="236" t="s">
        <v>1</v>
      </c>
      <c r="N222" s="237" t="s">
        <v>38</v>
      </c>
      <c r="O222" s="91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0" t="s">
        <v>175</v>
      </c>
      <c r="AT222" s="240" t="s">
        <v>171</v>
      </c>
      <c r="AU222" s="240" t="s">
        <v>82</v>
      </c>
      <c r="AY222" s="17" t="s">
        <v>169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7" t="s">
        <v>80</v>
      </c>
      <c r="BK222" s="241">
        <f>ROUND(I222*H222,2)</f>
        <v>0</v>
      </c>
      <c r="BL222" s="17" t="s">
        <v>175</v>
      </c>
      <c r="BM222" s="240" t="s">
        <v>355</v>
      </c>
    </row>
    <row r="223" s="2" customFormat="1" ht="33" customHeight="1">
      <c r="A223" s="38"/>
      <c r="B223" s="39"/>
      <c r="C223" s="228" t="s">
        <v>356</v>
      </c>
      <c r="D223" s="228" t="s">
        <v>171</v>
      </c>
      <c r="E223" s="229" t="s">
        <v>357</v>
      </c>
      <c r="F223" s="230" t="s">
        <v>358</v>
      </c>
      <c r="G223" s="231" t="s">
        <v>174</v>
      </c>
      <c r="H223" s="232">
        <v>160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38</v>
      </c>
      <c r="O223" s="91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175</v>
      </c>
      <c r="AT223" s="240" t="s">
        <v>171</v>
      </c>
      <c r="AU223" s="240" t="s">
        <v>82</v>
      </c>
      <c r="AY223" s="17" t="s">
        <v>169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80</v>
      </c>
      <c r="BK223" s="241">
        <f>ROUND(I223*H223,2)</f>
        <v>0</v>
      </c>
      <c r="BL223" s="17" t="s">
        <v>175</v>
      </c>
      <c r="BM223" s="240" t="s">
        <v>359</v>
      </c>
    </row>
    <row r="224" s="2" customFormat="1" ht="37.8" customHeight="1">
      <c r="A224" s="38"/>
      <c r="B224" s="39"/>
      <c r="C224" s="228" t="s">
        <v>360</v>
      </c>
      <c r="D224" s="228" t="s">
        <v>171</v>
      </c>
      <c r="E224" s="229" t="s">
        <v>361</v>
      </c>
      <c r="F224" s="230" t="s">
        <v>362</v>
      </c>
      <c r="G224" s="231" t="s">
        <v>174</v>
      </c>
      <c r="H224" s="232">
        <v>3120</v>
      </c>
      <c r="I224" s="233"/>
      <c r="J224" s="234">
        <f>ROUND(I224*H224,2)</f>
        <v>0</v>
      </c>
      <c r="K224" s="235"/>
      <c r="L224" s="44"/>
      <c r="M224" s="236" t="s">
        <v>1</v>
      </c>
      <c r="N224" s="237" t="s">
        <v>38</v>
      </c>
      <c r="O224" s="91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0" t="s">
        <v>175</v>
      </c>
      <c r="AT224" s="240" t="s">
        <v>171</v>
      </c>
      <c r="AU224" s="240" t="s">
        <v>82</v>
      </c>
      <c r="AY224" s="17" t="s">
        <v>169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7" t="s">
        <v>80</v>
      </c>
      <c r="BK224" s="241">
        <f>ROUND(I224*H224,2)</f>
        <v>0</v>
      </c>
      <c r="BL224" s="17" t="s">
        <v>175</v>
      </c>
      <c r="BM224" s="240" t="s">
        <v>363</v>
      </c>
    </row>
    <row r="225" s="13" customFormat="1">
      <c r="A225" s="13"/>
      <c r="B225" s="242"/>
      <c r="C225" s="243"/>
      <c r="D225" s="244" t="s">
        <v>177</v>
      </c>
      <c r="E225" s="245" t="s">
        <v>1</v>
      </c>
      <c r="F225" s="246" t="s">
        <v>364</v>
      </c>
      <c r="G225" s="243"/>
      <c r="H225" s="247">
        <v>3120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177</v>
      </c>
      <c r="AU225" s="253" t="s">
        <v>82</v>
      </c>
      <c r="AV225" s="13" t="s">
        <v>82</v>
      </c>
      <c r="AW225" s="13" t="s">
        <v>30</v>
      </c>
      <c r="AX225" s="13" t="s">
        <v>80</v>
      </c>
      <c r="AY225" s="253" t="s">
        <v>169</v>
      </c>
    </row>
    <row r="226" s="2" customFormat="1" ht="33" customHeight="1">
      <c r="A226" s="38"/>
      <c r="B226" s="39"/>
      <c r="C226" s="228" t="s">
        <v>365</v>
      </c>
      <c r="D226" s="228" t="s">
        <v>171</v>
      </c>
      <c r="E226" s="229" t="s">
        <v>366</v>
      </c>
      <c r="F226" s="230" t="s">
        <v>367</v>
      </c>
      <c r="G226" s="231" t="s">
        <v>174</v>
      </c>
      <c r="H226" s="232">
        <v>3280</v>
      </c>
      <c r="I226" s="233"/>
      <c r="J226" s="234">
        <f>ROUND(I226*H226,2)</f>
        <v>0</v>
      </c>
      <c r="K226" s="235"/>
      <c r="L226" s="44"/>
      <c r="M226" s="236" t="s">
        <v>1</v>
      </c>
      <c r="N226" s="237" t="s">
        <v>38</v>
      </c>
      <c r="O226" s="91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0" t="s">
        <v>175</v>
      </c>
      <c r="AT226" s="240" t="s">
        <v>171</v>
      </c>
      <c r="AU226" s="240" t="s">
        <v>82</v>
      </c>
      <c r="AY226" s="17" t="s">
        <v>169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7" t="s">
        <v>80</v>
      </c>
      <c r="BK226" s="241">
        <f>ROUND(I226*H226,2)</f>
        <v>0</v>
      </c>
      <c r="BL226" s="17" t="s">
        <v>175</v>
      </c>
      <c r="BM226" s="240" t="s">
        <v>368</v>
      </c>
    </row>
    <row r="227" s="13" customFormat="1">
      <c r="A227" s="13"/>
      <c r="B227" s="242"/>
      <c r="C227" s="243"/>
      <c r="D227" s="244" t="s">
        <v>177</v>
      </c>
      <c r="E227" s="245" t="s">
        <v>1</v>
      </c>
      <c r="F227" s="246" t="s">
        <v>369</v>
      </c>
      <c r="G227" s="243"/>
      <c r="H227" s="247">
        <v>3280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177</v>
      </c>
      <c r="AU227" s="253" t="s">
        <v>82</v>
      </c>
      <c r="AV227" s="13" t="s">
        <v>82</v>
      </c>
      <c r="AW227" s="13" t="s">
        <v>30</v>
      </c>
      <c r="AX227" s="13" t="s">
        <v>80</v>
      </c>
      <c r="AY227" s="253" t="s">
        <v>169</v>
      </c>
    </row>
    <row r="228" s="12" customFormat="1" ht="22.8" customHeight="1">
      <c r="A228" s="12"/>
      <c r="B228" s="212"/>
      <c r="C228" s="213"/>
      <c r="D228" s="214" t="s">
        <v>72</v>
      </c>
      <c r="E228" s="226" t="s">
        <v>370</v>
      </c>
      <c r="F228" s="226" t="s">
        <v>371</v>
      </c>
      <c r="G228" s="213"/>
      <c r="H228" s="213"/>
      <c r="I228" s="216"/>
      <c r="J228" s="227">
        <f>BK228</f>
        <v>0</v>
      </c>
      <c r="K228" s="213"/>
      <c r="L228" s="218"/>
      <c r="M228" s="219"/>
      <c r="N228" s="220"/>
      <c r="O228" s="220"/>
      <c r="P228" s="221">
        <f>SUM(P229:P251)</f>
        <v>0</v>
      </c>
      <c r="Q228" s="220"/>
      <c r="R228" s="221">
        <f>SUM(R229:R251)</f>
        <v>659.13779199999999</v>
      </c>
      <c r="S228" s="220"/>
      <c r="T228" s="222">
        <f>SUM(T229:T251)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80</v>
      </c>
      <c r="AT228" s="224" t="s">
        <v>72</v>
      </c>
      <c r="AU228" s="224" t="s">
        <v>80</v>
      </c>
      <c r="AY228" s="223" t="s">
        <v>169</v>
      </c>
      <c r="BK228" s="225">
        <f>SUM(BK229:BK251)</f>
        <v>0</v>
      </c>
    </row>
    <row r="229" s="2" customFormat="1" ht="16.5" customHeight="1">
      <c r="A229" s="38"/>
      <c r="B229" s="39"/>
      <c r="C229" s="228" t="s">
        <v>372</v>
      </c>
      <c r="D229" s="228" t="s">
        <v>171</v>
      </c>
      <c r="E229" s="229" t="s">
        <v>373</v>
      </c>
      <c r="F229" s="230" t="s">
        <v>374</v>
      </c>
      <c r="G229" s="231" t="s">
        <v>174</v>
      </c>
      <c r="H229" s="232">
        <v>1995.556</v>
      </c>
      <c r="I229" s="233"/>
      <c r="J229" s="234">
        <f>ROUND(I229*H229,2)</f>
        <v>0</v>
      </c>
      <c r="K229" s="235"/>
      <c r="L229" s="44"/>
      <c r="M229" s="236" t="s">
        <v>1</v>
      </c>
      <c r="N229" s="237" t="s">
        <v>38</v>
      </c>
      <c r="O229" s="91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175</v>
      </c>
      <c r="AT229" s="240" t="s">
        <v>171</v>
      </c>
      <c r="AU229" s="240" t="s">
        <v>82</v>
      </c>
      <c r="AY229" s="17" t="s">
        <v>169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80</v>
      </c>
      <c r="BK229" s="241">
        <f>ROUND(I229*H229,2)</f>
        <v>0</v>
      </c>
      <c r="BL229" s="17" t="s">
        <v>175</v>
      </c>
      <c r="BM229" s="240" t="s">
        <v>375</v>
      </c>
    </row>
    <row r="230" s="13" customFormat="1">
      <c r="A230" s="13"/>
      <c r="B230" s="242"/>
      <c r="C230" s="243"/>
      <c r="D230" s="244" t="s">
        <v>177</v>
      </c>
      <c r="E230" s="245" t="s">
        <v>1</v>
      </c>
      <c r="F230" s="246" t="s">
        <v>376</v>
      </c>
      <c r="G230" s="243"/>
      <c r="H230" s="247">
        <v>1995.556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177</v>
      </c>
      <c r="AU230" s="253" t="s">
        <v>82</v>
      </c>
      <c r="AV230" s="13" t="s">
        <v>82</v>
      </c>
      <c r="AW230" s="13" t="s">
        <v>30</v>
      </c>
      <c r="AX230" s="13" t="s">
        <v>80</v>
      </c>
      <c r="AY230" s="253" t="s">
        <v>169</v>
      </c>
    </row>
    <row r="231" s="2" customFormat="1" ht="24.15" customHeight="1">
      <c r="A231" s="38"/>
      <c r="B231" s="39"/>
      <c r="C231" s="228" t="s">
        <v>377</v>
      </c>
      <c r="D231" s="228" t="s">
        <v>171</v>
      </c>
      <c r="E231" s="229" t="s">
        <v>378</v>
      </c>
      <c r="F231" s="230" t="s">
        <v>379</v>
      </c>
      <c r="G231" s="231" t="s">
        <v>174</v>
      </c>
      <c r="H231" s="232">
        <v>1796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38</v>
      </c>
      <c r="O231" s="91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175</v>
      </c>
      <c r="AT231" s="240" t="s">
        <v>171</v>
      </c>
      <c r="AU231" s="240" t="s">
        <v>82</v>
      </c>
      <c r="AY231" s="17" t="s">
        <v>169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80</v>
      </c>
      <c r="BK231" s="241">
        <f>ROUND(I231*H231,2)</f>
        <v>0</v>
      </c>
      <c r="BL231" s="17" t="s">
        <v>175</v>
      </c>
      <c r="BM231" s="240" t="s">
        <v>380</v>
      </c>
    </row>
    <row r="232" s="2" customFormat="1" ht="24.15" customHeight="1">
      <c r="A232" s="38"/>
      <c r="B232" s="39"/>
      <c r="C232" s="228" t="s">
        <v>381</v>
      </c>
      <c r="D232" s="228" t="s">
        <v>171</v>
      </c>
      <c r="E232" s="229" t="s">
        <v>382</v>
      </c>
      <c r="F232" s="230" t="s">
        <v>383</v>
      </c>
      <c r="G232" s="231" t="s">
        <v>174</v>
      </c>
      <c r="H232" s="232">
        <v>1796</v>
      </c>
      <c r="I232" s="233"/>
      <c r="J232" s="234">
        <f>ROUND(I232*H232,2)</f>
        <v>0</v>
      </c>
      <c r="K232" s="235"/>
      <c r="L232" s="44"/>
      <c r="M232" s="236" t="s">
        <v>1</v>
      </c>
      <c r="N232" s="237" t="s">
        <v>38</v>
      </c>
      <c r="O232" s="91"/>
      <c r="P232" s="238">
        <f>O232*H232</f>
        <v>0</v>
      </c>
      <c r="Q232" s="238">
        <v>0.098000000000000004</v>
      </c>
      <c r="R232" s="238">
        <f>Q232*H232</f>
        <v>176.00800000000001</v>
      </c>
      <c r="S232" s="238">
        <v>0</v>
      </c>
      <c r="T232" s="23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0" t="s">
        <v>175</v>
      </c>
      <c r="AT232" s="240" t="s">
        <v>171</v>
      </c>
      <c r="AU232" s="240" t="s">
        <v>82</v>
      </c>
      <c r="AY232" s="17" t="s">
        <v>169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7" t="s">
        <v>80</v>
      </c>
      <c r="BK232" s="241">
        <f>ROUND(I232*H232,2)</f>
        <v>0</v>
      </c>
      <c r="BL232" s="17" t="s">
        <v>175</v>
      </c>
      <c r="BM232" s="240" t="s">
        <v>384</v>
      </c>
    </row>
    <row r="233" s="13" customFormat="1">
      <c r="A233" s="13"/>
      <c r="B233" s="242"/>
      <c r="C233" s="243"/>
      <c r="D233" s="244" t="s">
        <v>177</v>
      </c>
      <c r="E233" s="245" t="s">
        <v>1</v>
      </c>
      <c r="F233" s="246" t="s">
        <v>385</v>
      </c>
      <c r="G233" s="243"/>
      <c r="H233" s="247">
        <v>349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177</v>
      </c>
      <c r="AU233" s="253" t="s">
        <v>82</v>
      </c>
      <c r="AV233" s="13" t="s">
        <v>82</v>
      </c>
      <c r="AW233" s="13" t="s">
        <v>30</v>
      </c>
      <c r="AX233" s="13" t="s">
        <v>73</v>
      </c>
      <c r="AY233" s="253" t="s">
        <v>169</v>
      </c>
    </row>
    <row r="234" s="13" customFormat="1">
      <c r="A234" s="13"/>
      <c r="B234" s="242"/>
      <c r="C234" s="243"/>
      <c r="D234" s="244" t="s">
        <v>177</v>
      </c>
      <c r="E234" s="245" t="s">
        <v>1</v>
      </c>
      <c r="F234" s="246" t="s">
        <v>386</v>
      </c>
      <c r="G234" s="243"/>
      <c r="H234" s="247">
        <v>265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177</v>
      </c>
      <c r="AU234" s="253" t="s">
        <v>82</v>
      </c>
      <c r="AV234" s="13" t="s">
        <v>82</v>
      </c>
      <c r="AW234" s="13" t="s">
        <v>30</v>
      </c>
      <c r="AX234" s="13" t="s">
        <v>73</v>
      </c>
      <c r="AY234" s="253" t="s">
        <v>169</v>
      </c>
    </row>
    <row r="235" s="13" customFormat="1">
      <c r="A235" s="13"/>
      <c r="B235" s="242"/>
      <c r="C235" s="243"/>
      <c r="D235" s="244" t="s">
        <v>177</v>
      </c>
      <c r="E235" s="245" t="s">
        <v>1</v>
      </c>
      <c r="F235" s="246" t="s">
        <v>387</v>
      </c>
      <c r="G235" s="243"/>
      <c r="H235" s="247">
        <v>352</v>
      </c>
      <c r="I235" s="248"/>
      <c r="J235" s="243"/>
      <c r="K235" s="243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177</v>
      </c>
      <c r="AU235" s="253" t="s">
        <v>82</v>
      </c>
      <c r="AV235" s="13" t="s">
        <v>82</v>
      </c>
      <c r="AW235" s="13" t="s">
        <v>30</v>
      </c>
      <c r="AX235" s="13" t="s">
        <v>73</v>
      </c>
      <c r="AY235" s="253" t="s">
        <v>169</v>
      </c>
    </row>
    <row r="236" s="13" customFormat="1">
      <c r="A236" s="13"/>
      <c r="B236" s="242"/>
      <c r="C236" s="243"/>
      <c r="D236" s="244" t="s">
        <v>177</v>
      </c>
      <c r="E236" s="245" t="s">
        <v>1</v>
      </c>
      <c r="F236" s="246" t="s">
        <v>388</v>
      </c>
      <c r="G236" s="243"/>
      <c r="H236" s="247">
        <v>830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177</v>
      </c>
      <c r="AU236" s="253" t="s">
        <v>82</v>
      </c>
      <c r="AV236" s="13" t="s">
        <v>82</v>
      </c>
      <c r="AW236" s="13" t="s">
        <v>30</v>
      </c>
      <c r="AX236" s="13" t="s">
        <v>73</v>
      </c>
      <c r="AY236" s="253" t="s">
        <v>169</v>
      </c>
    </row>
    <row r="237" s="15" customFormat="1">
      <c r="A237" s="15"/>
      <c r="B237" s="264"/>
      <c r="C237" s="265"/>
      <c r="D237" s="244" t="s">
        <v>177</v>
      </c>
      <c r="E237" s="266" t="s">
        <v>1</v>
      </c>
      <c r="F237" s="267" t="s">
        <v>237</v>
      </c>
      <c r="G237" s="265"/>
      <c r="H237" s="268">
        <v>1796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177</v>
      </c>
      <c r="AU237" s="274" t="s">
        <v>82</v>
      </c>
      <c r="AV237" s="15" t="s">
        <v>175</v>
      </c>
      <c r="AW237" s="15" t="s">
        <v>30</v>
      </c>
      <c r="AX237" s="15" t="s">
        <v>80</v>
      </c>
      <c r="AY237" s="274" t="s">
        <v>169</v>
      </c>
    </row>
    <row r="238" s="2" customFormat="1" ht="24.15" customHeight="1">
      <c r="A238" s="38"/>
      <c r="B238" s="39"/>
      <c r="C238" s="275" t="s">
        <v>389</v>
      </c>
      <c r="D238" s="275" t="s">
        <v>298</v>
      </c>
      <c r="E238" s="276" t="s">
        <v>390</v>
      </c>
      <c r="F238" s="277" t="s">
        <v>391</v>
      </c>
      <c r="G238" s="278" t="s">
        <v>174</v>
      </c>
      <c r="H238" s="279">
        <v>50</v>
      </c>
      <c r="I238" s="280"/>
      <c r="J238" s="281">
        <f>ROUND(I238*H238,2)</f>
        <v>0</v>
      </c>
      <c r="K238" s="282"/>
      <c r="L238" s="283"/>
      <c r="M238" s="284" t="s">
        <v>1</v>
      </c>
      <c r="N238" s="285" t="s">
        <v>38</v>
      </c>
      <c r="O238" s="91"/>
      <c r="P238" s="238">
        <f>O238*H238</f>
        <v>0</v>
      </c>
      <c r="Q238" s="238">
        <v>0.17599999999999999</v>
      </c>
      <c r="R238" s="238">
        <f>Q238*H238</f>
        <v>8.7999999999999989</v>
      </c>
      <c r="S238" s="238">
        <v>0</v>
      </c>
      <c r="T238" s="23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0" t="s">
        <v>205</v>
      </c>
      <c r="AT238" s="240" t="s">
        <v>298</v>
      </c>
      <c r="AU238" s="240" t="s">
        <v>82</v>
      </c>
      <c r="AY238" s="17" t="s">
        <v>169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7" t="s">
        <v>80</v>
      </c>
      <c r="BK238" s="241">
        <f>ROUND(I238*H238,2)</f>
        <v>0</v>
      </c>
      <c r="BL238" s="17" t="s">
        <v>175</v>
      </c>
      <c r="BM238" s="240" t="s">
        <v>392</v>
      </c>
    </row>
    <row r="239" s="13" customFormat="1">
      <c r="A239" s="13"/>
      <c r="B239" s="242"/>
      <c r="C239" s="243"/>
      <c r="D239" s="244" t="s">
        <v>177</v>
      </c>
      <c r="E239" s="245" t="s">
        <v>1</v>
      </c>
      <c r="F239" s="246" t="s">
        <v>393</v>
      </c>
      <c r="G239" s="243"/>
      <c r="H239" s="247">
        <v>50</v>
      </c>
      <c r="I239" s="248"/>
      <c r="J239" s="243"/>
      <c r="K239" s="243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177</v>
      </c>
      <c r="AU239" s="253" t="s">
        <v>82</v>
      </c>
      <c r="AV239" s="13" t="s">
        <v>82</v>
      </c>
      <c r="AW239" s="13" t="s">
        <v>30</v>
      </c>
      <c r="AX239" s="13" t="s">
        <v>80</v>
      </c>
      <c r="AY239" s="253" t="s">
        <v>169</v>
      </c>
    </row>
    <row r="240" s="2" customFormat="1" ht="24.15" customHeight="1">
      <c r="A240" s="38"/>
      <c r="B240" s="39"/>
      <c r="C240" s="275" t="s">
        <v>394</v>
      </c>
      <c r="D240" s="275" t="s">
        <v>298</v>
      </c>
      <c r="E240" s="276" t="s">
        <v>395</v>
      </c>
      <c r="F240" s="277" t="s">
        <v>396</v>
      </c>
      <c r="G240" s="278" t="s">
        <v>174</v>
      </c>
      <c r="H240" s="279">
        <v>1799.4100000000001</v>
      </c>
      <c r="I240" s="280"/>
      <c r="J240" s="281">
        <f>ROUND(I240*H240,2)</f>
        <v>0</v>
      </c>
      <c r="K240" s="282"/>
      <c r="L240" s="283"/>
      <c r="M240" s="284" t="s">
        <v>1</v>
      </c>
      <c r="N240" s="285" t="s">
        <v>38</v>
      </c>
      <c r="O240" s="91"/>
      <c r="P240" s="238">
        <f>O240*H240</f>
        <v>0</v>
      </c>
      <c r="Q240" s="238">
        <v>0.17599999999999999</v>
      </c>
      <c r="R240" s="238">
        <f>Q240*H240</f>
        <v>316.69616000000002</v>
      </c>
      <c r="S240" s="238">
        <v>0</v>
      </c>
      <c r="T240" s="239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0" t="s">
        <v>205</v>
      </c>
      <c r="AT240" s="240" t="s">
        <v>298</v>
      </c>
      <c r="AU240" s="240" t="s">
        <v>82</v>
      </c>
      <c r="AY240" s="17" t="s">
        <v>169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7" t="s">
        <v>80</v>
      </c>
      <c r="BK240" s="241">
        <f>ROUND(I240*H240,2)</f>
        <v>0</v>
      </c>
      <c r="BL240" s="17" t="s">
        <v>175</v>
      </c>
      <c r="BM240" s="240" t="s">
        <v>397</v>
      </c>
    </row>
    <row r="241" s="13" customFormat="1">
      <c r="A241" s="13"/>
      <c r="B241" s="242"/>
      <c r="C241" s="243"/>
      <c r="D241" s="244" t="s">
        <v>177</v>
      </c>
      <c r="E241" s="245" t="s">
        <v>1</v>
      </c>
      <c r="F241" s="246" t="s">
        <v>398</v>
      </c>
      <c r="G241" s="243"/>
      <c r="H241" s="247">
        <v>1799.4100000000001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177</v>
      </c>
      <c r="AU241" s="253" t="s">
        <v>82</v>
      </c>
      <c r="AV241" s="13" t="s">
        <v>82</v>
      </c>
      <c r="AW241" s="13" t="s">
        <v>30</v>
      </c>
      <c r="AX241" s="13" t="s">
        <v>80</v>
      </c>
      <c r="AY241" s="253" t="s">
        <v>169</v>
      </c>
    </row>
    <row r="242" s="2" customFormat="1" ht="16.5" customHeight="1">
      <c r="A242" s="38"/>
      <c r="B242" s="39"/>
      <c r="C242" s="275" t="s">
        <v>399</v>
      </c>
      <c r="D242" s="275" t="s">
        <v>298</v>
      </c>
      <c r="E242" s="276" t="s">
        <v>400</v>
      </c>
      <c r="F242" s="277" t="s">
        <v>401</v>
      </c>
      <c r="G242" s="278" t="s">
        <v>284</v>
      </c>
      <c r="H242" s="279">
        <v>81.897999999999996</v>
      </c>
      <c r="I242" s="280"/>
      <c r="J242" s="281">
        <f>ROUND(I242*H242,2)</f>
        <v>0</v>
      </c>
      <c r="K242" s="282"/>
      <c r="L242" s="283"/>
      <c r="M242" s="284" t="s">
        <v>1</v>
      </c>
      <c r="N242" s="285" t="s">
        <v>38</v>
      </c>
      <c r="O242" s="91"/>
      <c r="P242" s="238">
        <f>O242*H242</f>
        <v>0</v>
      </c>
      <c r="Q242" s="238">
        <v>1</v>
      </c>
      <c r="R242" s="238">
        <f>Q242*H242</f>
        <v>81.897999999999996</v>
      </c>
      <c r="S242" s="238">
        <v>0</v>
      </c>
      <c r="T242" s="23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0" t="s">
        <v>205</v>
      </c>
      <c r="AT242" s="240" t="s">
        <v>298</v>
      </c>
      <c r="AU242" s="240" t="s">
        <v>82</v>
      </c>
      <c r="AY242" s="17" t="s">
        <v>169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7" t="s">
        <v>80</v>
      </c>
      <c r="BK242" s="241">
        <f>ROUND(I242*H242,2)</f>
        <v>0</v>
      </c>
      <c r="BL242" s="17" t="s">
        <v>175</v>
      </c>
      <c r="BM242" s="240" t="s">
        <v>402</v>
      </c>
    </row>
    <row r="243" s="13" customFormat="1">
      <c r="A243" s="13"/>
      <c r="B243" s="242"/>
      <c r="C243" s="243"/>
      <c r="D243" s="244" t="s">
        <v>177</v>
      </c>
      <c r="E243" s="245" t="s">
        <v>1</v>
      </c>
      <c r="F243" s="246" t="s">
        <v>403</v>
      </c>
      <c r="G243" s="243"/>
      <c r="H243" s="247">
        <v>81.897999999999996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177</v>
      </c>
      <c r="AU243" s="253" t="s">
        <v>82</v>
      </c>
      <c r="AV243" s="13" t="s">
        <v>82</v>
      </c>
      <c r="AW243" s="13" t="s">
        <v>30</v>
      </c>
      <c r="AX243" s="13" t="s">
        <v>80</v>
      </c>
      <c r="AY243" s="253" t="s">
        <v>169</v>
      </c>
    </row>
    <row r="244" s="2" customFormat="1" ht="24.15" customHeight="1">
      <c r="A244" s="38"/>
      <c r="B244" s="39"/>
      <c r="C244" s="228" t="s">
        <v>404</v>
      </c>
      <c r="D244" s="228" t="s">
        <v>171</v>
      </c>
      <c r="E244" s="229" t="s">
        <v>405</v>
      </c>
      <c r="F244" s="230" t="s">
        <v>406</v>
      </c>
      <c r="G244" s="231" t="s">
        <v>174</v>
      </c>
      <c r="H244" s="232">
        <v>184</v>
      </c>
      <c r="I244" s="233"/>
      <c r="J244" s="234">
        <f>ROUND(I244*H244,2)</f>
        <v>0</v>
      </c>
      <c r="K244" s="235"/>
      <c r="L244" s="44"/>
      <c r="M244" s="236" t="s">
        <v>1</v>
      </c>
      <c r="N244" s="237" t="s">
        <v>38</v>
      </c>
      <c r="O244" s="91"/>
      <c r="P244" s="238">
        <f>O244*H244</f>
        <v>0</v>
      </c>
      <c r="Q244" s="238">
        <v>0.40799999999999997</v>
      </c>
      <c r="R244" s="238">
        <f>Q244*H244</f>
        <v>75.071999999999989</v>
      </c>
      <c r="S244" s="238">
        <v>0</v>
      </c>
      <c r="T244" s="23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0" t="s">
        <v>175</v>
      </c>
      <c r="AT244" s="240" t="s">
        <v>171</v>
      </c>
      <c r="AU244" s="240" t="s">
        <v>82</v>
      </c>
      <c r="AY244" s="17" t="s">
        <v>169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7" t="s">
        <v>80</v>
      </c>
      <c r="BK244" s="241">
        <f>ROUND(I244*H244,2)</f>
        <v>0</v>
      </c>
      <c r="BL244" s="17" t="s">
        <v>175</v>
      </c>
      <c r="BM244" s="240" t="s">
        <v>407</v>
      </c>
    </row>
    <row r="245" s="13" customFormat="1">
      <c r="A245" s="13"/>
      <c r="B245" s="242"/>
      <c r="C245" s="243"/>
      <c r="D245" s="244" t="s">
        <v>177</v>
      </c>
      <c r="E245" s="245" t="s">
        <v>1</v>
      </c>
      <c r="F245" s="246" t="s">
        <v>408</v>
      </c>
      <c r="G245" s="243"/>
      <c r="H245" s="247">
        <v>184</v>
      </c>
      <c r="I245" s="248"/>
      <c r="J245" s="243"/>
      <c r="K245" s="243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177</v>
      </c>
      <c r="AU245" s="253" t="s">
        <v>82</v>
      </c>
      <c r="AV245" s="13" t="s">
        <v>82</v>
      </c>
      <c r="AW245" s="13" t="s">
        <v>30</v>
      </c>
      <c r="AX245" s="13" t="s">
        <v>80</v>
      </c>
      <c r="AY245" s="253" t="s">
        <v>169</v>
      </c>
    </row>
    <row r="246" s="2" customFormat="1" ht="24.15" customHeight="1">
      <c r="A246" s="38"/>
      <c r="B246" s="39"/>
      <c r="C246" s="228" t="s">
        <v>409</v>
      </c>
      <c r="D246" s="228" t="s">
        <v>171</v>
      </c>
      <c r="E246" s="229" t="s">
        <v>410</v>
      </c>
      <c r="F246" s="230" t="s">
        <v>411</v>
      </c>
      <c r="G246" s="231" t="s">
        <v>174</v>
      </c>
      <c r="H246" s="232">
        <v>193.19999999999999</v>
      </c>
      <c r="I246" s="233"/>
      <c r="J246" s="234">
        <f>ROUND(I246*H246,2)</f>
        <v>0</v>
      </c>
      <c r="K246" s="235"/>
      <c r="L246" s="44"/>
      <c r="M246" s="236" t="s">
        <v>1</v>
      </c>
      <c r="N246" s="237" t="s">
        <v>38</v>
      </c>
      <c r="O246" s="91"/>
      <c r="P246" s="238">
        <f>O246*H246</f>
        <v>0</v>
      </c>
      <c r="Q246" s="238">
        <v>0.00036000000000000002</v>
      </c>
      <c r="R246" s="238">
        <f>Q246*H246</f>
        <v>0.069552000000000003</v>
      </c>
      <c r="S246" s="238">
        <v>0</v>
      </c>
      <c r="T246" s="23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0" t="s">
        <v>175</v>
      </c>
      <c r="AT246" s="240" t="s">
        <v>171</v>
      </c>
      <c r="AU246" s="240" t="s">
        <v>82</v>
      </c>
      <c r="AY246" s="17" t="s">
        <v>169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7" t="s">
        <v>80</v>
      </c>
      <c r="BK246" s="241">
        <f>ROUND(I246*H246,2)</f>
        <v>0</v>
      </c>
      <c r="BL246" s="17" t="s">
        <v>175</v>
      </c>
      <c r="BM246" s="240" t="s">
        <v>412</v>
      </c>
    </row>
    <row r="247" s="13" customFormat="1">
      <c r="A247" s="13"/>
      <c r="B247" s="242"/>
      <c r="C247" s="243"/>
      <c r="D247" s="244" t="s">
        <v>177</v>
      </c>
      <c r="E247" s="245" t="s">
        <v>1</v>
      </c>
      <c r="F247" s="246" t="s">
        <v>413</v>
      </c>
      <c r="G247" s="243"/>
      <c r="H247" s="247">
        <v>193.19999999999999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177</v>
      </c>
      <c r="AU247" s="253" t="s">
        <v>82</v>
      </c>
      <c r="AV247" s="13" t="s">
        <v>82</v>
      </c>
      <c r="AW247" s="13" t="s">
        <v>30</v>
      </c>
      <c r="AX247" s="13" t="s">
        <v>80</v>
      </c>
      <c r="AY247" s="253" t="s">
        <v>169</v>
      </c>
    </row>
    <row r="248" s="2" customFormat="1" ht="24.15" customHeight="1">
      <c r="A248" s="38"/>
      <c r="B248" s="39"/>
      <c r="C248" s="228" t="s">
        <v>414</v>
      </c>
      <c r="D248" s="228" t="s">
        <v>171</v>
      </c>
      <c r="E248" s="229" t="s">
        <v>415</v>
      </c>
      <c r="F248" s="230" t="s">
        <v>416</v>
      </c>
      <c r="G248" s="231" t="s">
        <v>174</v>
      </c>
      <c r="H248" s="232">
        <v>1264</v>
      </c>
      <c r="I248" s="233"/>
      <c r="J248" s="234">
        <f>ROUND(I248*H248,2)</f>
        <v>0</v>
      </c>
      <c r="K248" s="235"/>
      <c r="L248" s="44"/>
      <c r="M248" s="236" t="s">
        <v>1</v>
      </c>
      <c r="N248" s="237" t="s">
        <v>38</v>
      </c>
      <c r="O248" s="91"/>
      <c r="P248" s="238">
        <f>O248*H248</f>
        <v>0</v>
      </c>
      <c r="Q248" s="238">
        <v>0.00046999999999999999</v>
      </c>
      <c r="R248" s="238">
        <f>Q248*H248</f>
        <v>0.59407999999999994</v>
      </c>
      <c r="S248" s="238">
        <v>0</v>
      </c>
      <c r="T248" s="23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0" t="s">
        <v>175</v>
      </c>
      <c r="AT248" s="240" t="s">
        <v>171</v>
      </c>
      <c r="AU248" s="240" t="s">
        <v>82</v>
      </c>
      <c r="AY248" s="17" t="s">
        <v>169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7" t="s">
        <v>80</v>
      </c>
      <c r="BK248" s="241">
        <f>ROUND(I248*H248,2)</f>
        <v>0</v>
      </c>
      <c r="BL248" s="17" t="s">
        <v>175</v>
      </c>
      <c r="BM248" s="240" t="s">
        <v>417</v>
      </c>
    </row>
    <row r="249" s="13" customFormat="1">
      <c r="A249" s="13"/>
      <c r="B249" s="242"/>
      <c r="C249" s="243"/>
      <c r="D249" s="244" t="s">
        <v>177</v>
      </c>
      <c r="E249" s="245" t="s">
        <v>1</v>
      </c>
      <c r="F249" s="246" t="s">
        <v>418</v>
      </c>
      <c r="G249" s="243"/>
      <c r="H249" s="247">
        <v>1264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177</v>
      </c>
      <c r="AU249" s="253" t="s">
        <v>82</v>
      </c>
      <c r="AV249" s="13" t="s">
        <v>82</v>
      </c>
      <c r="AW249" s="13" t="s">
        <v>30</v>
      </c>
      <c r="AX249" s="13" t="s">
        <v>80</v>
      </c>
      <c r="AY249" s="253" t="s">
        <v>169</v>
      </c>
    </row>
    <row r="250" s="2" customFormat="1" ht="21.75" customHeight="1">
      <c r="A250" s="38"/>
      <c r="B250" s="39"/>
      <c r="C250" s="228" t="s">
        <v>419</v>
      </c>
      <c r="D250" s="228" t="s">
        <v>171</v>
      </c>
      <c r="E250" s="229" t="s">
        <v>420</v>
      </c>
      <c r="F250" s="230" t="s">
        <v>421</v>
      </c>
      <c r="G250" s="231" t="s">
        <v>255</v>
      </c>
      <c r="H250" s="232">
        <v>255</v>
      </c>
      <c r="I250" s="233"/>
      <c r="J250" s="234">
        <f>ROUND(I250*H250,2)</f>
        <v>0</v>
      </c>
      <c r="K250" s="235"/>
      <c r="L250" s="44"/>
      <c r="M250" s="236" t="s">
        <v>1</v>
      </c>
      <c r="N250" s="237" t="s">
        <v>38</v>
      </c>
      <c r="O250" s="91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0" t="s">
        <v>175</v>
      </c>
      <c r="AT250" s="240" t="s">
        <v>171</v>
      </c>
      <c r="AU250" s="240" t="s">
        <v>82</v>
      </c>
      <c r="AY250" s="17" t="s">
        <v>169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7" t="s">
        <v>80</v>
      </c>
      <c r="BK250" s="241">
        <f>ROUND(I250*H250,2)</f>
        <v>0</v>
      </c>
      <c r="BL250" s="17" t="s">
        <v>175</v>
      </c>
      <c r="BM250" s="240" t="s">
        <v>422</v>
      </c>
    </row>
    <row r="251" s="13" customFormat="1">
      <c r="A251" s="13"/>
      <c r="B251" s="242"/>
      <c r="C251" s="243"/>
      <c r="D251" s="244" t="s">
        <v>177</v>
      </c>
      <c r="E251" s="245" t="s">
        <v>1</v>
      </c>
      <c r="F251" s="246" t="s">
        <v>272</v>
      </c>
      <c r="G251" s="243"/>
      <c r="H251" s="247">
        <v>255</v>
      </c>
      <c r="I251" s="248"/>
      <c r="J251" s="243"/>
      <c r="K251" s="243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177</v>
      </c>
      <c r="AU251" s="253" t="s">
        <v>82</v>
      </c>
      <c r="AV251" s="13" t="s">
        <v>82</v>
      </c>
      <c r="AW251" s="13" t="s">
        <v>30</v>
      </c>
      <c r="AX251" s="13" t="s">
        <v>80</v>
      </c>
      <c r="AY251" s="253" t="s">
        <v>169</v>
      </c>
    </row>
    <row r="252" s="12" customFormat="1" ht="22.8" customHeight="1">
      <c r="A252" s="12"/>
      <c r="B252" s="212"/>
      <c r="C252" s="213"/>
      <c r="D252" s="214" t="s">
        <v>72</v>
      </c>
      <c r="E252" s="226" t="s">
        <v>423</v>
      </c>
      <c r="F252" s="226" t="s">
        <v>424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SUM(P253:P271)</f>
        <v>0</v>
      </c>
      <c r="Q252" s="220"/>
      <c r="R252" s="221">
        <f>SUM(R253:R271)</f>
        <v>642.27411000000006</v>
      </c>
      <c r="S252" s="220"/>
      <c r="T252" s="222">
        <f>SUM(T253:T271)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80</v>
      </c>
      <c r="AT252" s="224" t="s">
        <v>72</v>
      </c>
      <c r="AU252" s="224" t="s">
        <v>80</v>
      </c>
      <c r="AY252" s="223" t="s">
        <v>169</v>
      </c>
      <c r="BK252" s="225">
        <f>SUM(BK253:BK271)</f>
        <v>0</v>
      </c>
    </row>
    <row r="253" s="2" customFormat="1" ht="16.5" customHeight="1">
      <c r="A253" s="38"/>
      <c r="B253" s="39"/>
      <c r="C253" s="228" t="s">
        <v>425</v>
      </c>
      <c r="D253" s="228" t="s">
        <v>171</v>
      </c>
      <c r="E253" s="229" t="s">
        <v>373</v>
      </c>
      <c r="F253" s="230" t="s">
        <v>374</v>
      </c>
      <c r="G253" s="231" t="s">
        <v>174</v>
      </c>
      <c r="H253" s="232">
        <v>2961.1999999999998</v>
      </c>
      <c r="I253" s="233"/>
      <c r="J253" s="234">
        <f>ROUND(I253*H253,2)</f>
        <v>0</v>
      </c>
      <c r="K253" s="235"/>
      <c r="L253" s="44"/>
      <c r="M253" s="236" t="s">
        <v>1</v>
      </c>
      <c r="N253" s="237" t="s">
        <v>38</v>
      </c>
      <c r="O253" s="91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0" t="s">
        <v>175</v>
      </c>
      <c r="AT253" s="240" t="s">
        <v>171</v>
      </c>
      <c r="AU253" s="240" t="s">
        <v>82</v>
      </c>
      <c r="AY253" s="17" t="s">
        <v>169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7" t="s">
        <v>80</v>
      </c>
      <c r="BK253" s="241">
        <f>ROUND(I253*H253,2)</f>
        <v>0</v>
      </c>
      <c r="BL253" s="17" t="s">
        <v>175</v>
      </c>
      <c r="BM253" s="240" t="s">
        <v>426</v>
      </c>
    </row>
    <row r="254" s="13" customFormat="1">
      <c r="A254" s="13"/>
      <c r="B254" s="242"/>
      <c r="C254" s="243"/>
      <c r="D254" s="244" t="s">
        <v>177</v>
      </c>
      <c r="E254" s="245" t="s">
        <v>1</v>
      </c>
      <c r="F254" s="246" t="s">
        <v>427</v>
      </c>
      <c r="G254" s="243"/>
      <c r="H254" s="247">
        <v>2961.1999999999998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177</v>
      </c>
      <c r="AU254" s="253" t="s">
        <v>82</v>
      </c>
      <c r="AV254" s="13" t="s">
        <v>82</v>
      </c>
      <c r="AW254" s="13" t="s">
        <v>30</v>
      </c>
      <c r="AX254" s="13" t="s">
        <v>80</v>
      </c>
      <c r="AY254" s="253" t="s">
        <v>169</v>
      </c>
    </row>
    <row r="255" s="2" customFormat="1" ht="24.15" customHeight="1">
      <c r="A255" s="38"/>
      <c r="B255" s="39"/>
      <c r="C255" s="228" t="s">
        <v>428</v>
      </c>
      <c r="D255" s="228" t="s">
        <v>171</v>
      </c>
      <c r="E255" s="229" t="s">
        <v>429</v>
      </c>
      <c r="F255" s="230" t="s">
        <v>430</v>
      </c>
      <c r="G255" s="231" t="s">
        <v>174</v>
      </c>
      <c r="H255" s="232">
        <v>156.19999999999999</v>
      </c>
      <c r="I255" s="233"/>
      <c r="J255" s="234">
        <f>ROUND(I255*H255,2)</f>
        <v>0</v>
      </c>
      <c r="K255" s="235"/>
      <c r="L255" s="44"/>
      <c r="M255" s="236" t="s">
        <v>1</v>
      </c>
      <c r="N255" s="237" t="s">
        <v>38</v>
      </c>
      <c r="O255" s="91"/>
      <c r="P255" s="238">
        <f>O255*H255</f>
        <v>0</v>
      </c>
      <c r="Q255" s="238">
        <v>0.084250000000000005</v>
      </c>
      <c r="R255" s="238">
        <f>Q255*H255</f>
        <v>13.159850000000001</v>
      </c>
      <c r="S255" s="238">
        <v>0</v>
      </c>
      <c r="T255" s="239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0" t="s">
        <v>175</v>
      </c>
      <c r="AT255" s="240" t="s">
        <v>171</v>
      </c>
      <c r="AU255" s="240" t="s">
        <v>82</v>
      </c>
      <c r="AY255" s="17" t="s">
        <v>169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7" t="s">
        <v>80</v>
      </c>
      <c r="BK255" s="241">
        <f>ROUND(I255*H255,2)</f>
        <v>0</v>
      </c>
      <c r="BL255" s="17" t="s">
        <v>175</v>
      </c>
      <c r="BM255" s="240" t="s">
        <v>431</v>
      </c>
    </row>
    <row r="256" s="13" customFormat="1">
      <c r="A256" s="13"/>
      <c r="B256" s="242"/>
      <c r="C256" s="243"/>
      <c r="D256" s="244" t="s">
        <v>177</v>
      </c>
      <c r="E256" s="245" t="s">
        <v>1</v>
      </c>
      <c r="F256" s="246" t="s">
        <v>432</v>
      </c>
      <c r="G256" s="243"/>
      <c r="H256" s="247">
        <v>96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177</v>
      </c>
      <c r="AU256" s="253" t="s">
        <v>82</v>
      </c>
      <c r="AV256" s="13" t="s">
        <v>82</v>
      </c>
      <c r="AW256" s="13" t="s">
        <v>30</v>
      </c>
      <c r="AX256" s="13" t="s">
        <v>73</v>
      </c>
      <c r="AY256" s="253" t="s">
        <v>169</v>
      </c>
    </row>
    <row r="257" s="13" customFormat="1">
      <c r="A257" s="13"/>
      <c r="B257" s="242"/>
      <c r="C257" s="243"/>
      <c r="D257" s="244" t="s">
        <v>177</v>
      </c>
      <c r="E257" s="245" t="s">
        <v>1</v>
      </c>
      <c r="F257" s="246" t="s">
        <v>433</v>
      </c>
      <c r="G257" s="243"/>
      <c r="H257" s="247">
        <v>7.2000000000000002</v>
      </c>
      <c r="I257" s="248"/>
      <c r="J257" s="243"/>
      <c r="K257" s="243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177</v>
      </c>
      <c r="AU257" s="253" t="s">
        <v>82</v>
      </c>
      <c r="AV257" s="13" t="s">
        <v>82</v>
      </c>
      <c r="AW257" s="13" t="s">
        <v>30</v>
      </c>
      <c r="AX257" s="13" t="s">
        <v>73</v>
      </c>
      <c r="AY257" s="253" t="s">
        <v>169</v>
      </c>
    </row>
    <row r="258" s="13" customFormat="1">
      <c r="A258" s="13"/>
      <c r="B258" s="242"/>
      <c r="C258" s="243"/>
      <c r="D258" s="244" t="s">
        <v>177</v>
      </c>
      <c r="E258" s="245" t="s">
        <v>1</v>
      </c>
      <c r="F258" s="246" t="s">
        <v>434</v>
      </c>
      <c r="G258" s="243"/>
      <c r="H258" s="247">
        <v>53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177</v>
      </c>
      <c r="AU258" s="253" t="s">
        <v>82</v>
      </c>
      <c r="AV258" s="13" t="s">
        <v>82</v>
      </c>
      <c r="AW258" s="13" t="s">
        <v>30</v>
      </c>
      <c r="AX258" s="13" t="s">
        <v>73</v>
      </c>
      <c r="AY258" s="253" t="s">
        <v>169</v>
      </c>
    </row>
    <row r="259" s="15" customFormat="1">
      <c r="A259" s="15"/>
      <c r="B259" s="264"/>
      <c r="C259" s="265"/>
      <c r="D259" s="244" t="s">
        <v>177</v>
      </c>
      <c r="E259" s="266" t="s">
        <v>1</v>
      </c>
      <c r="F259" s="267" t="s">
        <v>237</v>
      </c>
      <c r="G259" s="265"/>
      <c r="H259" s="268">
        <v>156.19999999999999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4" t="s">
        <v>177</v>
      </c>
      <c r="AU259" s="274" t="s">
        <v>82</v>
      </c>
      <c r="AV259" s="15" t="s">
        <v>175</v>
      </c>
      <c r="AW259" s="15" t="s">
        <v>30</v>
      </c>
      <c r="AX259" s="15" t="s">
        <v>80</v>
      </c>
      <c r="AY259" s="274" t="s">
        <v>169</v>
      </c>
    </row>
    <row r="260" s="2" customFormat="1" ht="24.15" customHeight="1">
      <c r="A260" s="38"/>
      <c r="B260" s="39"/>
      <c r="C260" s="275" t="s">
        <v>435</v>
      </c>
      <c r="D260" s="275" t="s">
        <v>298</v>
      </c>
      <c r="E260" s="276" t="s">
        <v>436</v>
      </c>
      <c r="F260" s="277" t="s">
        <v>437</v>
      </c>
      <c r="G260" s="278" t="s">
        <v>174</v>
      </c>
      <c r="H260" s="279">
        <v>96</v>
      </c>
      <c r="I260" s="280"/>
      <c r="J260" s="281">
        <f>ROUND(I260*H260,2)</f>
        <v>0</v>
      </c>
      <c r="K260" s="282"/>
      <c r="L260" s="283"/>
      <c r="M260" s="284" t="s">
        <v>1</v>
      </c>
      <c r="N260" s="285" t="s">
        <v>38</v>
      </c>
      <c r="O260" s="91"/>
      <c r="P260" s="238">
        <f>O260*H260</f>
        <v>0</v>
      </c>
      <c r="Q260" s="238">
        <v>0.13100000000000001</v>
      </c>
      <c r="R260" s="238">
        <f>Q260*H260</f>
        <v>12.576000000000001</v>
      </c>
      <c r="S260" s="238">
        <v>0</v>
      </c>
      <c r="T260" s="239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0" t="s">
        <v>205</v>
      </c>
      <c r="AT260" s="240" t="s">
        <v>298</v>
      </c>
      <c r="AU260" s="240" t="s">
        <v>82</v>
      </c>
      <c r="AY260" s="17" t="s">
        <v>169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7" t="s">
        <v>80</v>
      </c>
      <c r="BK260" s="241">
        <f>ROUND(I260*H260,2)</f>
        <v>0</v>
      </c>
      <c r="BL260" s="17" t="s">
        <v>175</v>
      </c>
      <c r="BM260" s="240" t="s">
        <v>438</v>
      </c>
    </row>
    <row r="261" s="2" customFormat="1" ht="21.75" customHeight="1">
      <c r="A261" s="38"/>
      <c r="B261" s="39"/>
      <c r="C261" s="275" t="s">
        <v>439</v>
      </c>
      <c r="D261" s="275" t="s">
        <v>298</v>
      </c>
      <c r="E261" s="276" t="s">
        <v>440</v>
      </c>
      <c r="F261" s="277" t="s">
        <v>441</v>
      </c>
      <c r="G261" s="278" t="s">
        <v>174</v>
      </c>
      <c r="H261" s="279">
        <v>54.590000000000003</v>
      </c>
      <c r="I261" s="280"/>
      <c r="J261" s="281">
        <f>ROUND(I261*H261,2)</f>
        <v>0</v>
      </c>
      <c r="K261" s="282"/>
      <c r="L261" s="283"/>
      <c r="M261" s="284" t="s">
        <v>1</v>
      </c>
      <c r="N261" s="285" t="s">
        <v>38</v>
      </c>
      <c r="O261" s="91"/>
      <c r="P261" s="238">
        <f>O261*H261</f>
        <v>0</v>
      </c>
      <c r="Q261" s="238">
        <v>0.13100000000000001</v>
      </c>
      <c r="R261" s="238">
        <f>Q261*H261</f>
        <v>7.1512900000000004</v>
      </c>
      <c r="S261" s="238">
        <v>0</v>
      </c>
      <c r="T261" s="23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0" t="s">
        <v>205</v>
      </c>
      <c r="AT261" s="240" t="s">
        <v>298</v>
      </c>
      <c r="AU261" s="240" t="s">
        <v>82</v>
      </c>
      <c r="AY261" s="17" t="s">
        <v>169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7" t="s">
        <v>80</v>
      </c>
      <c r="BK261" s="241">
        <f>ROUND(I261*H261,2)</f>
        <v>0</v>
      </c>
      <c r="BL261" s="17" t="s">
        <v>175</v>
      </c>
      <c r="BM261" s="240" t="s">
        <v>442</v>
      </c>
    </row>
    <row r="262" s="13" customFormat="1">
      <c r="A262" s="13"/>
      <c r="B262" s="242"/>
      <c r="C262" s="243"/>
      <c r="D262" s="244" t="s">
        <v>177</v>
      </c>
      <c r="E262" s="245" t="s">
        <v>1</v>
      </c>
      <c r="F262" s="246" t="s">
        <v>443</v>
      </c>
      <c r="G262" s="243"/>
      <c r="H262" s="247">
        <v>54.590000000000003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177</v>
      </c>
      <c r="AU262" s="253" t="s">
        <v>82</v>
      </c>
      <c r="AV262" s="13" t="s">
        <v>82</v>
      </c>
      <c r="AW262" s="13" t="s">
        <v>30</v>
      </c>
      <c r="AX262" s="13" t="s">
        <v>80</v>
      </c>
      <c r="AY262" s="253" t="s">
        <v>169</v>
      </c>
    </row>
    <row r="263" s="2" customFormat="1" ht="24.15" customHeight="1">
      <c r="A263" s="38"/>
      <c r="B263" s="39"/>
      <c r="C263" s="275" t="s">
        <v>444</v>
      </c>
      <c r="D263" s="275" t="s">
        <v>298</v>
      </c>
      <c r="E263" s="276" t="s">
        <v>445</v>
      </c>
      <c r="F263" s="277" t="s">
        <v>446</v>
      </c>
      <c r="G263" s="278" t="s">
        <v>174</v>
      </c>
      <c r="H263" s="279">
        <v>7.2000000000000002</v>
      </c>
      <c r="I263" s="280"/>
      <c r="J263" s="281">
        <f>ROUND(I263*H263,2)</f>
        <v>0</v>
      </c>
      <c r="K263" s="282"/>
      <c r="L263" s="283"/>
      <c r="M263" s="284" t="s">
        <v>1</v>
      </c>
      <c r="N263" s="285" t="s">
        <v>38</v>
      </c>
      <c r="O263" s="91"/>
      <c r="P263" s="238">
        <f>O263*H263</f>
        <v>0</v>
      </c>
      <c r="Q263" s="238">
        <v>0.13100000000000001</v>
      </c>
      <c r="R263" s="238">
        <f>Q263*H263</f>
        <v>0.94320000000000004</v>
      </c>
      <c r="S263" s="238">
        <v>0</v>
      </c>
      <c r="T263" s="239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0" t="s">
        <v>205</v>
      </c>
      <c r="AT263" s="240" t="s">
        <v>298</v>
      </c>
      <c r="AU263" s="240" t="s">
        <v>82</v>
      </c>
      <c r="AY263" s="17" t="s">
        <v>169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7" t="s">
        <v>80</v>
      </c>
      <c r="BK263" s="241">
        <f>ROUND(I263*H263,2)</f>
        <v>0</v>
      </c>
      <c r="BL263" s="17" t="s">
        <v>175</v>
      </c>
      <c r="BM263" s="240" t="s">
        <v>447</v>
      </c>
    </row>
    <row r="264" s="2" customFormat="1" ht="24.15" customHeight="1">
      <c r="A264" s="38"/>
      <c r="B264" s="39"/>
      <c r="C264" s="228" t="s">
        <v>448</v>
      </c>
      <c r="D264" s="228" t="s">
        <v>171</v>
      </c>
      <c r="E264" s="229" t="s">
        <v>449</v>
      </c>
      <c r="F264" s="230" t="s">
        <v>450</v>
      </c>
      <c r="G264" s="231" t="s">
        <v>174</v>
      </c>
      <c r="H264" s="232">
        <v>2805</v>
      </c>
      <c r="I264" s="233"/>
      <c r="J264" s="234">
        <f>ROUND(I264*H264,2)</f>
        <v>0</v>
      </c>
      <c r="K264" s="235"/>
      <c r="L264" s="44"/>
      <c r="M264" s="236" t="s">
        <v>1</v>
      </c>
      <c r="N264" s="237" t="s">
        <v>38</v>
      </c>
      <c r="O264" s="91"/>
      <c r="P264" s="238">
        <f>O264*H264</f>
        <v>0</v>
      </c>
      <c r="Q264" s="238">
        <v>0.084250000000000005</v>
      </c>
      <c r="R264" s="238">
        <f>Q264*H264</f>
        <v>236.32125000000002</v>
      </c>
      <c r="S264" s="238">
        <v>0</v>
      </c>
      <c r="T264" s="23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0" t="s">
        <v>175</v>
      </c>
      <c r="AT264" s="240" t="s">
        <v>171</v>
      </c>
      <c r="AU264" s="240" t="s">
        <v>82</v>
      </c>
      <c r="AY264" s="17" t="s">
        <v>169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7" t="s">
        <v>80</v>
      </c>
      <c r="BK264" s="241">
        <f>ROUND(I264*H264,2)</f>
        <v>0</v>
      </c>
      <c r="BL264" s="17" t="s">
        <v>175</v>
      </c>
      <c r="BM264" s="240" t="s">
        <v>451</v>
      </c>
    </row>
    <row r="265" s="13" customFormat="1">
      <c r="A265" s="13"/>
      <c r="B265" s="242"/>
      <c r="C265" s="243"/>
      <c r="D265" s="244" t="s">
        <v>177</v>
      </c>
      <c r="E265" s="245" t="s">
        <v>1</v>
      </c>
      <c r="F265" s="246" t="s">
        <v>452</v>
      </c>
      <c r="G265" s="243"/>
      <c r="H265" s="247">
        <v>1355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177</v>
      </c>
      <c r="AU265" s="253" t="s">
        <v>82</v>
      </c>
      <c r="AV265" s="13" t="s">
        <v>82</v>
      </c>
      <c r="AW265" s="13" t="s">
        <v>30</v>
      </c>
      <c r="AX265" s="13" t="s">
        <v>73</v>
      </c>
      <c r="AY265" s="253" t="s">
        <v>169</v>
      </c>
    </row>
    <row r="266" s="13" customFormat="1">
      <c r="A266" s="13"/>
      <c r="B266" s="242"/>
      <c r="C266" s="243"/>
      <c r="D266" s="244" t="s">
        <v>177</v>
      </c>
      <c r="E266" s="245" t="s">
        <v>1</v>
      </c>
      <c r="F266" s="246" t="s">
        <v>453</v>
      </c>
      <c r="G266" s="243"/>
      <c r="H266" s="247">
        <v>1450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177</v>
      </c>
      <c r="AU266" s="253" t="s">
        <v>82</v>
      </c>
      <c r="AV266" s="13" t="s">
        <v>82</v>
      </c>
      <c r="AW266" s="13" t="s">
        <v>30</v>
      </c>
      <c r="AX266" s="13" t="s">
        <v>73</v>
      </c>
      <c r="AY266" s="253" t="s">
        <v>169</v>
      </c>
    </row>
    <row r="267" s="15" customFormat="1">
      <c r="A267" s="15"/>
      <c r="B267" s="264"/>
      <c r="C267" s="265"/>
      <c r="D267" s="244" t="s">
        <v>177</v>
      </c>
      <c r="E267" s="266" t="s">
        <v>106</v>
      </c>
      <c r="F267" s="267" t="s">
        <v>237</v>
      </c>
      <c r="G267" s="265"/>
      <c r="H267" s="268">
        <v>2805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177</v>
      </c>
      <c r="AU267" s="274" t="s">
        <v>82</v>
      </c>
      <c r="AV267" s="15" t="s">
        <v>175</v>
      </c>
      <c r="AW267" s="15" t="s">
        <v>30</v>
      </c>
      <c r="AX267" s="15" t="s">
        <v>80</v>
      </c>
      <c r="AY267" s="274" t="s">
        <v>169</v>
      </c>
    </row>
    <row r="268" s="2" customFormat="1" ht="21.75" customHeight="1">
      <c r="A268" s="38"/>
      <c r="B268" s="39"/>
      <c r="C268" s="275" t="s">
        <v>454</v>
      </c>
      <c r="D268" s="275" t="s">
        <v>298</v>
      </c>
      <c r="E268" s="276" t="s">
        <v>455</v>
      </c>
      <c r="F268" s="277" t="s">
        <v>456</v>
      </c>
      <c r="G268" s="278" t="s">
        <v>174</v>
      </c>
      <c r="H268" s="279">
        <v>2311.3200000000002</v>
      </c>
      <c r="I268" s="280"/>
      <c r="J268" s="281">
        <f>ROUND(I268*H268,2)</f>
        <v>0</v>
      </c>
      <c r="K268" s="282"/>
      <c r="L268" s="283"/>
      <c r="M268" s="284" t="s">
        <v>1</v>
      </c>
      <c r="N268" s="285" t="s">
        <v>38</v>
      </c>
      <c r="O268" s="91"/>
      <c r="P268" s="238">
        <f>O268*H268</f>
        <v>0</v>
      </c>
      <c r="Q268" s="238">
        <v>0.13100000000000001</v>
      </c>
      <c r="R268" s="238">
        <f>Q268*H268</f>
        <v>302.78292000000005</v>
      </c>
      <c r="S268" s="238">
        <v>0</v>
      </c>
      <c r="T268" s="239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0" t="s">
        <v>205</v>
      </c>
      <c r="AT268" s="240" t="s">
        <v>298</v>
      </c>
      <c r="AU268" s="240" t="s">
        <v>82</v>
      </c>
      <c r="AY268" s="17" t="s">
        <v>169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7" t="s">
        <v>80</v>
      </c>
      <c r="BK268" s="241">
        <f>ROUND(I268*H268,2)</f>
        <v>0</v>
      </c>
      <c r="BL268" s="17" t="s">
        <v>175</v>
      </c>
      <c r="BM268" s="240" t="s">
        <v>457</v>
      </c>
    </row>
    <row r="269" s="13" customFormat="1">
      <c r="A269" s="13"/>
      <c r="B269" s="242"/>
      <c r="C269" s="243"/>
      <c r="D269" s="244" t="s">
        <v>177</v>
      </c>
      <c r="E269" s="245" t="s">
        <v>1</v>
      </c>
      <c r="F269" s="246" t="s">
        <v>458</v>
      </c>
      <c r="G269" s="243"/>
      <c r="H269" s="247">
        <v>2311.3200000000002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177</v>
      </c>
      <c r="AU269" s="253" t="s">
        <v>82</v>
      </c>
      <c r="AV269" s="13" t="s">
        <v>82</v>
      </c>
      <c r="AW269" s="13" t="s">
        <v>30</v>
      </c>
      <c r="AX269" s="13" t="s">
        <v>80</v>
      </c>
      <c r="AY269" s="253" t="s">
        <v>169</v>
      </c>
    </row>
    <row r="270" s="2" customFormat="1" ht="24.15" customHeight="1">
      <c r="A270" s="38"/>
      <c r="B270" s="39"/>
      <c r="C270" s="275" t="s">
        <v>459</v>
      </c>
      <c r="D270" s="275" t="s">
        <v>298</v>
      </c>
      <c r="E270" s="276" t="s">
        <v>460</v>
      </c>
      <c r="F270" s="277" t="s">
        <v>461</v>
      </c>
      <c r="G270" s="278" t="s">
        <v>174</v>
      </c>
      <c r="H270" s="279">
        <v>577.83000000000004</v>
      </c>
      <c r="I270" s="280"/>
      <c r="J270" s="281">
        <f>ROUND(I270*H270,2)</f>
        <v>0</v>
      </c>
      <c r="K270" s="282"/>
      <c r="L270" s="283"/>
      <c r="M270" s="284" t="s">
        <v>1</v>
      </c>
      <c r="N270" s="285" t="s">
        <v>38</v>
      </c>
      <c r="O270" s="91"/>
      <c r="P270" s="238">
        <f>O270*H270</f>
        <v>0</v>
      </c>
      <c r="Q270" s="238">
        <v>0.12</v>
      </c>
      <c r="R270" s="238">
        <f>Q270*H270</f>
        <v>69.339600000000004</v>
      </c>
      <c r="S270" s="238">
        <v>0</v>
      </c>
      <c r="T270" s="239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0" t="s">
        <v>205</v>
      </c>
      <c r="AT270" s="240" t="s">
        <v>298</v>
      </c>
      <c r="AU270" s="240" t="s">
        <v>82</v>
      </c>
      <c r="AY270" s="17" t="s">
        <v>169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7" t="s">
        <v>80</v>
      </c>
      <c r="BK270" s="241">
        <f>ROUND(I270*H270,2)</f>
        <v>0</v>
      </c>
      <c r="BL270" s="17" t="s">
        <v>175</v>
      </c>
      <c r="BM270" s="240" t="s">
        <v>462</v>
      </c>
    </row>
    <row r="271" s="13" customFormat="1">
      <c r="A271" s="13"/>
      <c r="B271" s="242"/>
      <c r="C271" s="243"/>
      <c r="D271" s="244" t="s">
        <v>177</v>
      </c>
      <c r="E271" s="245" t="s">
        <v>1</v>
      </c>
      <c r="F271" s="246" t="s">
        <v>463</v>
      </c>
      <c r="G271" s="243"/>
      <c r="H271" s="247">
        <v>577.83000000000004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177</v>
      </c>
      <c r="AU271" s="253" t="s">
        <v>82</v>
      </c>
      <c r="AV271" s="13" t="s">
        <v>82</v>
      </c>
      <c r="AW271" s="13" t="s">
        <v>30</v>
      </c>
      <c r="AX271" s="13" t="s">
        <v>80</v>
      </c>
      <c r="AY271" s="253" t="s">
        <v>169</v>
      </c>
    </row>
    <row r="272" s="12" customFormat="1" ht="22.8" customHeight="1">
      <c r="A272" s="12"/>
      <c r="B272" s="212"/>
      <c r="C272" s="213"/>
      <c r="D272" s="214" t="s">
        <v>72</v>
      </c>
      <c r="E272" s="226" t="s">
        <v>464</v>
      </c>
      <c r="F272" s="226" t="s">
        <v>465</v>
      </c>
      <c r="G272" s="213"/>
      <c r="H272" s="213"/>
      <c r="I272" s="216"/>
      <c r="J272" s="227">
        <f>BK272</f>
        <v>0</v>
      </c>
      <c r="K272" s="213"/>
      <c r="L272" s="218"/>
      <c r="M272" s="219"/>
      <c r="N272" s="220"/>
      <c r="O272" s="220"/>
      <c r="P272" s="221">
        <f>SUM(P273:P285)</f>
        <v>0</v>
      </c>
      <c r="Q272" s="220"/>
      <c r="R272" s="221">
        <f>SUM(R273:R285)</f>
        <v>68.963699999999989</v>
      </c>
      <c r="S272" s="220"/>
      <c r="T272" s="222">
        <f>SUM(T273:T285)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80</v>
      </c>
      <c r="AT272" s="224" t="s">
        <v>72</v>
      </c>
      <c r="AU272" s="224" t="s">
        <v>80</v>
      </c>
      <c r="AY272" s="223" t="s">
        <v>169</v>
      </c>
      <c r="BK272" s="225">
        <f>SUM(BK273:BK285)</f>
        <v>0</v>
      </c>
    </row>
    <row r="273" s="2" customFormat="1" ht="16.5" customHeight="1">
      <c r="A273" s="38"/>
      <c r="B273" s="39"/>
      <c r="C273" s="228" t="s">
        <v>466</v>
      </c>
      <c r="D273" s="228" t="s">
        <v>171</v>
      </c>
      <c r="E273" s="229" t="s">
        <v>330</v>
      </c>
      <c r="F273" s="230" t="s">
        <v>331</v>
      </c>
      <c r="G273" s="231" t="s">
        <v>174</v>
      </c>
      <c r="H273" s="232">
        <v>283.19999999999999</v>
      </c>
      <c r="I273" s="233"/>
      <c r="J273" s="234">
        <f>ROUND(I273*H273,2)</f>
        <v>0</v>
      </c>
      <c r="K273" s="235"/>
      <c r="L273" s="44"/>
      <c r="M273" s="236" t="s">
        <v>1</v>
      </c>
      <c r="N273" s="237" t="s">
        <v>38</v>
      </c>
      <c r="O273" s="91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0" t="s">
        <v>175</v>
      </c>
      <c r="AT273" s="240" t="s">
        <v>171</v>
      </c>
      <c r="AU273" s="240" t="s">
        <v>82</v>
      </c>
      <c r="AY273" s="17" t="s">
        <v>169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7" t="s">
        <v>80</v>
      </c>
      <c r="BK273" s="241">
        <f>ROUND(I273*H273,2)</f>
        <v>0</v>
      </c>
      <c r="BL273" s="17" t="s">
        <v>175</v>
      </c>
      <c r="BM273" s="240" t="s">
        <v>467</v>
      </c>
    </row>
    <row r="274" s="13" customFormat="1">
      <c r="A274" s="13"/>
      <c r="B274" s="242"/>
      <c r="C274" s="243"/>
      <c r="D274" s="244" t="s">
        <v>177</v>
      </c>
      <c r="E274" s="245" t="s">
        <v>1</v>
      </c>
      <c r="F274" s="246" t="s">
        <v>468</v>
      </c>
      <c r="G274" s="243"/>
      <c r="H274" s="247">
        <v>283.19999999999999</v>
      </c>
      <c r="I274" s="248"/>
      <c r="J274" s="243"/>
      <c r="K274" s="243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177</v>
      </c>
      <c r="AU274" s="253" t="s">
        <v>82</v>
      </c>
      <c r="AV274" s="13" t="s">
        <v>82</v>
      </c>
      <c r="AW274" s="13" t="s">
        <v>30</v>
      </c>
      <c r="AX274" s="13" t="s">
        <v>80</v>
      </c>
      <c r="AY274" s="253" t="s">
        <v>169</v>
      </c>
    </row>
    <row r="275" s="2" customFormat="1" ht="24.15" customHeight="1">
      <c r="A275" s="38"/>
      <c r="B275" s="39"/>
      <c r="C275" s="228" t="s">
        <v>469</v>
      </c>
      <c r="D275" s="228" t="s">
        <v>171</v>
      </c>
      <c r="E275" s="229" t="s">
        <v>470</v>
      </c>
      <c r="F275" s="230" t="s">
        <v>471</v>
      </c>
      <c r="G275" s="231" t="s">
        <v>174</v>
      </c>
      <c r="H275" s="232">
        <v>236</v>
      </c>
      <c r="I275" s="233"/>
      <c r="J275" s="234">
        <f>ROUND(I275*H275,2)</f>
        <v>0</v>
      </c>
      <c r="K275" s="235"/>
      <c r="L275" s="44"/>
      <c r="M275" s="236" t="s">
        <v>1</v>
      </c>
      <c r="N275" s="237" t="s">
        <v>38</v>
      </c>
      <c r="O275" s="91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0" t="s">
        <v>175</v>
      </c>
      <c r="AT275" s="240" t="s">
        <v>171</v>
      </c>
      <c r="AU275" s="240" t="s">
        <v>82</v>
      </c>
      <c r="AY275" s="17" t="s">
        <v>169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7" t="s">
        <v>80</v>
      </c>
      <c r="BK275" s="241">
        <f>ROUND(I275*H275,2)</f>
        <v>0</v>
      </c>
      <c r="BL275" s="17" t="s">
        <v>175</v>
      </c>
      <c r="BM275" s="240" t="s">
        <v>472</v>
      </c>
    </row>
    <row r="276" s="2" customFormat="1" ht="24.15" customHeight="1">
      <c r="A276" s="38"/>
      <c r="B276" s="39"/>
      <c r="C276" s="228" t="s">
        <v>473</v>
      </c>
      <c r="D276" s="228" t="s">
        <v>171</v>
      </c>
      <c r="E276" s="229" t="s">
        <v>474</v>
      </c>
      <c r="F276" s="230" t="s">
        <v>475</v>
      </c>
      <c r="G276" s="231" t="s">
        <v>174</v>
      </c>
      <c r="H276" s="232">
        <v>236</v>
      </c>
      <c r="I276" s="233"/>
      <c r="J276" s="234">
        <f>ROUND(I276*H276,2)</f>
        <v>0</v>
      </c>
      <c r="K276" s="235"/>
      <c r="L276" s="44"/>
      <c r="M276" s="236" t="s">
        <v>1</v>
      </c>
      <c r="N276" s="237" t="s">
        <v>38</v>
      </c>
      <c r="O276" s="91"/>
      <c r="P276" s="238">
        <f>O276*H276</f>
        <v>0</v>
      </c>
      <c r="Q276" s="238">
        <v>0.10362</v>
      </c>
      <c r="R276" s="238">
        <f>Q276*H276</f>
        <v>24.454319999999999</v>
      </c>
      <c r="S276" s="238">
        <v>0</v>
      </c>
      <c r="T276" s="239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0" t="s">
        <v>175</v>
      </c>
      <c r="AT276" s="240" t="s">
        <v>171</v>
      </c>
      <c r="AU276" s="240" t="s">
        <v>82</v>
      </c>
      <c r="AY276" s="17" t="s">
        <v>169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7" t="s">
        <v>80</v>
      </c>
      <c r="BK276" s="241">
        <f>ROUND(I276*H276,2)</f>
        <v>0</v>
      </c>
      <c r="BL276" s="17" t="s">
        <v>175</v>
      </c>
      <c r="BM276" s="240" t="s">
        <v>476</v>
      </c>
    </row>
    <row r="277" s="14" customFormat="1">
      <c r="A277" s="14"/>
      <c r="B277" s="254"/>
      <c r="C277" s="255"/>
      <c r="D277" s="244" t="s">
        <v>177</v>
      </c>
      <c r="E277" s="256" t="s">
        <v>1</v>
      </c>
      <c r="F277" s="257" t="s">
        <v>477</v>
      </c>
      <c r="G277" s="255"/>
      <c r="H277" s="256" t="s">
        <v>1</v>
      </c>
      <c r="I277" s="258"/>
      <c r="J277" s="255"/>
      <c r="K277" s="255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177</v>
      </c>
      <c r="AU277" s="263" t="s">
        <v>82</v>
      </c>
      <c r="AV277" s="14" t="s">
        <v>80</v>
      </c>
      <c r="AW277" s="14" t="s">
        <v>30</v>
      </c>
      <c r="AX277" s="14" t="s">
        <v>73</v>
      </c>
      <c r="AY277" s="263" t="s">
        <v>169</v>
      </c>
    </row>
    <row r="278" s="13" customFormat="1">
      <c r="A278" s="13"/>
      <c r="B278" s="242"/>
      <c r="C278" s="243"/>
      <c r="D278" s="244" t="s">
        <v>177</v>
      </c>
      <c r="E278" s="245" t="s">
        <v>1</v>
      </c>
      <c r="F278" s="246" t="s">
        <v>478</v>
      </c>
      <c r="G278" s="243"/>
      <c r="H278" s="247">
        <v>34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177</v>
      </c>
      <c r="AU278" s="253" t="s">
        <v>82</v>
      </c>
      <c r="AV278" s="13" t="s">
        <v>82</v>
      </c>
      <c r="AW278" s="13" t="s">
        <v>30</v>
      </c>
      <c r="AX278" s="13" t="s">
        <v>73</v>
      </c>
      <c r="AY278" s="253" t="s">
        <v>169</v>
      </c>
    </row>
    <row r="279" s="13" customFormat="1">
      <c r="A279" s="13"/>
      <c r="B279" s="242"/>
      <c r="C279" s="243"/>
      <c r="D279" s="244" t="s">
        <v>177</v>
      </c>
      <c r="E279" s="245" t="s">
        <v>113</v>
      </c>
      <c r="F279" s="246" t="s">
        <v>479</v>
      </c>
      <c r="G279" s="243"/>
      <c r="H279" s="247">
        <v>202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177</v>
      </c>
      <c r="AU279" s="253" t="s">
        <v>82</v>
      </c>
      <c r="AV279" s="13" t="s">
        <v>82</v>
      </c>
      <c r="AW279" s="13" t="s">
        <v>30</v>
      </c>
      <c r="AX279" s="13" t="s">
        <v>73</v>
      </c>
      <c r="AY279" s="253" t="s">
        <v>169</v>
      </c>
    </row>
    <row r="280" s="15" customFormat="1">
      <c r="A280" s="15"/>
      <c r="B280" s="264"/>
      <c r="C280" s="265"/>
      <c r="D280" s="244" t="s">
        <v>177</v>
      </c>
      <c r="E280" s="266" t="s">
        <v>1</v>
      </c>
      <c r="F280" s="267" t="s">
        <v>237</v>
      </c>
      <c r="G280" s="265"/>
      <c r="H280" s="268">
        <v>236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4" t="s">
        <v>177</v>
      </c>
      <c r="AU280" s="274" t="s">
        <v>82</v>
      </c>
      <c r="AV280" s="15" t="s">
        <v>175</v>
      </c>
      <c r="AW280" s="15" t="s">
        <v>30</v>
      </c>
      <c r="AX280" s="15" t="s">
        <v>80</v>
      </c>
      <c r="AY280" s="274" t="s">
        <v>169</v>
      </c>
    </row>
    <row r="281" s="2" customFormat="1" ht="21.75" customHeight="1">
      <c r="A281" s="38"/>
      <c r="B281" s="39"/>
      <c r="C281" s="275" t="s">
        <v>480</v>
      </c>
      <c r="D281" s="275" t="s">
        <v>298</v>
      </c>
      <c r="E281" s="276" t="s">
        <v>481</v>
      </c>
      <c r="F281" s="277" t="s">
        <v>482</v>
      </c>
      <c r="G281" s="278" t="s">
        <v>174</v>
      </c>
      <c r="H281" s="279">
        <v>166.44800000000001</v>
      </c>
      <c r="I281" s="280"/>
      <c r="J281" s="281">
        <f>ROUND(I281*H281,2)</f>
        <v>0</v>
      </c>
      <c r="K281" s="282"/>
      <c r="L281" s="283"/>
      <c r="M281" s="284" t="s">
        <v>1</v>
      </c>
      <c r="N281" s="285" t="s">
        <v>38</v>
      </c>
      <c r="O281" s="91"/>
      <c r="P281" s="238">
        <f>O281*H281</f>
        <v>0</v>
      </c>
      <c r="Q281" s="238">
        <v>0.17599999999999999</v>
      </c>
      <c r="R281" s="238">
        <f>Q281*H281</f>
        <v>29.294847999999998</v>
      </c>
      <c r="S281" s="238">
        <v>0</v>
      </c>
      <c r="T281" s="239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0" t="s">
        <v>205</v>
      </c>
      <c r="AT281" s="240" t="s">
        <v>298</v>
      </c>
      <c r="AU281" s="240" t="s">
        <v>82</v>
      </c>
      <c r="AY281" s="17" t="s">
        <v>169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7" t="s">
        <v>80</v>
      </c>
      <c r="BK281" s="241">
        <f>ROUND(I281*H281,2)</f>
        <v>0</v>
      </c>
      <c r="BL281" s="17" t="s">
        <v>175</v>
      </c>
      <c r="BM281" s="240" t="s">
        <v>483</v>
      </c>
    </row>
    <row r="282" s="13" customFormat="1">
      <c r="A282" s="13"/>
      <c r="B282" s="242"/>
      <c r="C282" s="243"/>
      <c r="D282" s="244" t="s">
        <v>177</v>
      </c>
      <c r="E282" s="245" t="s">
        <v>1</v>
      </c>
      <c r="F282" s="246" t="s">
        <v>484</v>
      </c>
      <c r="G282" s="243"/>
      <c r="H282" s="247">
        <v>166.44800000000001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177</v>
      </c>
      <c r="AU282" s="253" t="s">
        <v>82</v>
      </c>
      <c r="AV282" s="13" t="s">
        <v>82</v>
      </c>
      <c r="AW282" s="13" t="s">
        <v>30</v>
      </c>
      <c r="AX282" s="13" t="s">
        <v>80</v>
      </c>
      <c r="AY282" s="253" t="s">
        <v>169</v>
      </c>
    </row>
    <row r="283" s="2" customFormat="1" ht="24.15" customHeight="1">
      <c r="A283" s="38"/>
      <c r="B283" s="39"/>
      <c r="C283" s="275" t="s">
        <v>485</v>
      </c>
      <c r="D283" s="275" t="s">
        <v>298</v>
      </c>
      <c r="E283" s="276" t="s">
        <v>486</v>
      </c>
      <c r="F283" s="277" t="s">
        <v>487</v>
      </c>
      <c r="G283" s="278" t="s">
        <v>174</v>
      </c>
      <c r="H283" s="279">
        <v>41.612000000000002</v>
      </c>
      <c r="I283" s="280"/>
      <c r="J283" s="281">
        <f>ROUND(I283*H283,2)</f>
        <v>0</v>
      </c>
      <c r="K283" s="282"/>
      <c r="L283" s="283"/>
      <c r="M283" s="284" t="s">
        <v>1</v>
      </c>
      <c r="N283" s="285" t="s">
        <v>38</v>
      </c>
      <c r="O283" s="91"/>
      <c r="P283" s="238">
        <f>O283*H283</f>
        <v>0</v>
      </c>
      <c r="Q283" s="238">
        <v>0.161</v>
      </c>
      <c r="R283" s="238">
        <f>Q283*H283</f>
        <v>6.6995320000000005</v>
      </c>
      <c r="S283" s="238">
        <v>0</v>
      </c>
      <c r="T283" s="239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0" t="s">
        <v>205</v>
      </c>
      <c r="AT283" s="240" t="s">
        <v>298</v>
      </c>
      <c r="AU283" s="240" t="s">
        <v>82</v>
      </c>
      <c r="AY283" s="17" t="s">
        <v>169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7" t="s">
        <v>80</v>
      </c>
      <c r="BK283" s="241">
        <f>ROUND(I283*H283,2)</f>
        <v>0</v>
      </c>
      <c r="BL283" s="17" t="s">
        <v>175</v>
      </c>
      <c r="BM283" s="240" t="s">
        <v>488</v>
      </c>
    </row>
    <row r="284" s="13" customFormat="1">
      <c r="A284" s="13"/>
      <c r="B284" s="242"/>
      <c r="C284" s="243"/>
      <c r="D284" s="244" t="s">
        <v>177</v>
      </c>
      <c r="E284" s="245" t="s">
        <v>1</v>
      </c>
      <c r="F284" s="246" t="s">
        <v>489</v>
      </c>
      <c r="G284" s="243"/>
      <c r="H284" s="247">
        <v>41.612000000000002</v>
      </c>
      <c r="I284" s="248"/>
      <c r="J284" s="243"/>
      <c r="K284" s="243"/>
      <c r="L284" s="249"/>
      <c r="M284" s="250"/>
      <c r="N284" s="251"/>
      <c r="O284" s="251"/>
      <c r="P284" s="251"/>
      <c r="Q284" s="251"/>
      <c r="R284" s="251"/>
      <c r="S284" s="251"/>
      <c r="T284" s="25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3" t="s">
        <v>177</v>
      </c>
      <c r="AU284" s="253" t="s">
        <v>82</v>
      </c>
      <c r="AV284" s="13" t="s">
        <v>82</v>
      </c>
      <c r="AW284" s="13" t="s">
        <v>30</v>
      </c>
      <c r="AX284" s="13" t="s">
        <v>80</v>
      </c>
      <c r="AY284" s="253" t="s">
        <v>169</v>
      </c>
    </row>
    <row r="285" s="2" customFormat="1" ht="24.15" customHeight="1">
      <c r="A285" s="38"/>
      <c r="B285" s="39"/>
      <c r="C285" s="275" t="s">
        <v>490</v>
      </c>
      <c r="D285" s="275" t="s">
        <v>298</v>
      </c>
      <c r="E285" s="276" t="s">
        <v>491</v>
      </c>
      <c r="F285" s="277" t="s">
        <v>492</v>
      </c>
      <c r="G285" s="278" t="s">
        <v>174</v>
      </c>
      <c r="H285" s="279">
        <v>65</v>
      </c>
      <c r="I285" s="280"/>
      <c r="J285" s="281">
        <f>ROUND(I285*H285,2)</f>
        <v>0</v>
      </c>
      <c r="K285" s="282"/>
      <c r="L285" s="283"/>
      <c r="M285" s="284" t="s">
        <v>1</v>
      </c>
      <c r="N285" s="285" t="s">
        <v>38</v>
      </c>
      <c r="O285" s="91"/>
      <c r="P285" s="238">
        <f>O285*H285</f>
        <v>0</v>
      </c>
      <c r="Q285" s="238">
        <v>0.13100000000000001</v>
      </c>
      <c r="R285" s="238">
        <f>Q285*H285</f>
        <v>8.5150000000000006</v>
      </c>
      <c r="S285" s="238">
        <v>0</v>
      </c>
      <c r="T285" s="23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0" t="s">
        <v>205</v>
      </c>
      <c r="AT285" s="240" t="s">
        <v>298</v>
      </c>
      <c r="AU285" s="240" t="s">
        <v>82</v>
      </c>
      <c r="AY285" s="17" t="s">
        <v>169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7" t="s">
        <v>80</v>
      </c>
      <c r="BK285" s="241">
        <f>ROUND(I285*H285,2)</f>
        <v>0</v>
      </c>
      <c r="BL285" s="17" t="s">
        <v>175</v>
      </c>
      <c r="BM285" s="240" t="s">
        <v>493</v>
      </c>
    </row>
    <row r="286" s="12" customFormat="1" ht="22.8" customHeight="1">
      <c r="A286" s="12"/>
      <c r="B286" s="212"/>
      <c r="C286" s="213"/>
      <c r="D286" s="214" t="s">
        <v>72</v>
      </c>
      <c r="E286" s="226" t="s">
        <v>494</v>
      </c>
      <c r="F286" s="226" t="s">
        <v>495</v>
      </c>
      <c r="G286" s="213"/>
      <c r="H286" s="213"/>
      <c r="I286" s="216"/>
      <c r="J286" s="227">
        <f>BK286</f>
        <v>0</v>
      </c>
      <c r="K286" s="213"/>
      <c r="L286" s="218"/>
      <c r="M286" s="219"/>
      <c r="N286" s="220"/>
      <c r="O286" s="220"/>
      <c r="P286" s="221">
        <f>SUM(P287:P300)</f>
        <v>0</v>
      </c>
      <c r="Q286" s="220"/>
      <c r="R286" s="221">
        <f>SUM(R287:R300)</f>
        <v>229.91429999999997</v>
      </c>
      <c r="S286" s="220"/>
      <c r="T286" s="222">
        <f>SUM(T287:T300)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3" t="s">
        <v>80</v>
      </c>
      <c r="AT286" s="224" t="s">
        <v>72</v>
      </c>
      <c r="AU286" s="224" t="s">
        <v>80</v>
      </c>
      <c r="AY286" s="223" t="s">
        <v>169</v>
      </c>
      <c r="BK286" s="225">
        <f>SUM(BK287:BK300)</f>
        <v>0</v>
      </c>
    </row>
    <row r="287" s="2" customFormat="1" ht="16.5" customHeight="1">
      <c r="A287" s="38"/>
      <c r="B287" s="39"/>
      <c r="C287" s="228" t="s">
        <v>496</v>
      </c>
      <c r="D287" s="228" t="s">
        <v>171</v>
      </c>
      <c r="E287" s="229" t="s">
        <v>330</v>
      </c>
      <c r="F287" s="230" t="s">
        <v>331</v>
      </c>
      <c r="G287" s="231" t="s">
        <v>174</v>
      </c>
      <c r="H287" s="232">
        <v>39</v>
      </c>
      <c r="I287" s="233"/>
      <c r="J287" s="234">
        <f>ROUND(I287*H287,2)</f>
        <v>0</v>
      </c>
      <c r="K287" s="235"/>
      <c r="L287" s="44"/>
      <c r="M287" s="236" t="s">
        <v>1</v>
      </c>
      <c r="N287" s="237" t="s">
        <v>38</v>
      </c>
      <c r="O287" s="91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0" t="s">
        <v>175</v>
      </c>
      <c r="AT287" s="240" t="s">
        <v>171</v>
      </c>
      <c r="AU287" s="240" t="s">
        <v>82</v>
      </c>
      <c r="AY287" s="17" t="s">
        <v>169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7" t="s">
        <v>80</v>
      </c>
      <c r="BK287" s="241">
        <f>ROUND(I287*H287,2)</f>
        <v>0</v>
      </c>
      <c r="BL287" s="17" t="s">
        <v>175</v>
      </c>
      <c r="BM287" s="240" t="s">
        <v>497</v>
      </c>
    </row>
    <row r="288" s="13" customFormat="1">
      <c r="A288" s="13"/>
      <c r="B288" s="242"/>
      <c r="C288" s="243"/>
      <c r="D288" s="244" t="s">
        <v>177</v>
      </c>
      <c r="E288" s="245" t="s">
        <v>1</v>
      </c>
      <c r="F288" s="246" t="s">
        <v>498</v>
      </c>
      <c r="G288" s="243"/>
      <c r="H288" s="247">
        <v>39</v>
      </c>
      <c r="I288" s="248"/>
      <c r="J288" s="243"/>
      <c r="K288" s="243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177</v>
      </c>
      <c r="AU288" s="253" t="s">
        <v>82</v>
      </c>
      <c r="AV288" s="13" t="s">
        <v>82</v>
      </c>
      <c r="AW288" s="13" t="s">
        <v>30</v>
      </c>
      <c r="AX288" s="13" t="s">
        <v>80</v>
      </c>
      <c r="AY288" s="253" t="s">
        <v>169</v>
      </c>
    </row>
    <row r="289" s="2" customFormat="1" ht="24.15" customHeight="1">
      <c r="A289" s="38"/>
      <c r="B289" s="39"/>
      <c r="C289" s="228" t="s">
        <v>499</v>
      </c>
      <c r="D289" s="228" t="s">
        <v>171</v>
      </c>
      <c r="E289" s="229" t="s">
        <v>500</v>
      </c>
      <c r="F289" s="230" t="s">
        <v>501</v>
      </c>
      <c r="G289" s="231" t="s">
        <v>174</v>
      </c>
      <c r="H289" s="232">
        <v>660</v>
      </c>
      <c r="I289" s="233"/>
      <c r="J289" s="234">
        <f>ROUND(I289*H289,2)</f>
        <v>0</v>
      </c>
      <c r="K289" s="235"/>
      <c r="L289" s="44"/>
      <c r="M289" s="236" t="s">
        <v>1</v>
      </c>
      <c r="N289" s="237" t="s">
        <v>38</v>
      </c>
      <c r="O289" s="91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0" t="s">
        <v>175</v>
      </c>
      <c r="AT289" s="240" t="s">
        <v>171</v>
      </c>
      <c r="AU289" s="240" t="s">
        <v>82</v>
      </c>
      <c r="AY289" s="17" t="s">
        <v>169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7" t="s">
        <v>80</v>
      </c>
      <c r="BK289" s="241">
        <f>ROUND(I289*H289,2)</f>
        <v>0</v>
      </c>
      <c r="BL289" s="17" t="s">
        <v>175</v>
      </c>
      <c r="BM289" s="240" t="s">
        <v>502</v>
      </c>
    </row>
    <row r="290" s="13" customFormat="1">
      <c r="A290" s="13"/>
      <c r="B290" s="242"/>
      <c r="C290" s="243"/>
      <c r="D290" s="244" t="s">
        <v>177</v>
      </c>
      <c r="E290" s="245" t="s">
        <v>1</v>
      </c>
      <c r="F290" s="246" t="s">
        <v>503</v>
      </c>
      <c r="G290" s="243"/>
      <c r="H290" s="247">
        <v>660</v>
      </c>
      <c r="I290" s="248"/>
      <c r="J290" s="243"/>
      <c r="K290" s="243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177</v>
      </c>
      <c r="AU290" s="253" t="s">
        <v>82</v>
      </c>
      <c r="AV290" s="13" t="s">
        <v>82</v>
      </c>
      <c r="AW290" s="13" t="s">
        <v>30</v>
      </c>
      <c r="AX290" s="13" t="s">
        <v>80</v>
      </c>
      <c r="AY290" s="253" t="s">
        <v>169</v>
      </c>
    </row>
    <row r="291" s="2" customFormat="1" ht="24.15" customHeight="1">
      <c r="A291" s="38"/>
      <c r="B291" s="39"/>
      <c r="C291" s="228" t="s">
        <v>504</v>
      </c>
      <c r="D291" s="228" t="s">
        <v>171</v>
      </c>
      <c r="E291" s="229" t="s">
        <v>505</v>
      </c>
      <c r="F291" s="230" t="s">
        <v>506</v>
      </c>
      <c r="G291" s="231" t="s">
        <v>174</v>
      </c>
      <c r="H291" s="232">
        <v>30</v>
      </c>
      <c r="I291" s="233"/>
      <c r="J291" s="234">
        <f>ROUND(I291*H291,2)</f>
        <v>0</v>
      </c>
      <c r="K291" s="235"/>
      <c r="L291" s="44"/>
      <c r="M291" s="236" t="s">
        <v>1</v>
      </c>
      <c r="N291" s="237" t="s">
        <v>38</v>
      </c>
      <c r="O291" s="91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0" t="s">
        <v>175</v>
      </c>
      <c r="AT291" s="240" t="s">
        <v>171</v>
      </c>
      <c r="AU291" s="240" t="s">
        <v>82</v>
      </c>
      <c r="AY291" s="17" t="s">
        <v>169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7" t="s">
        <v>80</v>
      </c>
      <c r="BK291" s="241">
        <f>ROUND(I291*H291,2)</f>
        <v>0</v>
      </c>
      <c r="BL291" s="17" t="s">
        <v>175</v>
      </c>
      <c r="BM291" s="240" t="s">
        <v>507</v>
      </c>
    </row>
    <row r="292" s="13" customFormat="1">
      <c r="A292" s="13"/>
      <c r="B292" s="242"/>
      <c r="C292" s="243"/>
      <c r="D292" s="244" t="s">
        <v>177</v>
      </c>
      <c r="E292" s="245" t="s">
        <v>1</v>
      </c>
      <c r="F292" s="246" t="s">
        <v>508</v>
      </c>
      <c r="G292" s="243"/>
      <c r="H292" s="247">
        <v>30</v>
      </c>
      <c r="I292" s="248"/>
      <c r="J292" s="243"/>
      <c r="K292" s="243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177</v>
      </c>
      <c r="AU292" s="253" t="s">
        <v>82</v>
      </c>
      <c r="AV292" s="13" t="s">
        <v>82</v>
      </c>
      <c r="AW292" s="13" t="s">
        <v>30</v>
      </c>
      <c r="AX292" s="13" t="s">
        <v>80</v>
      </c>
      <c r="AY292" s="253" t="s">
        <v>169</v>
      </c>
    </row>
    <row r="293" s="2" customFormat="1" ht="24.15" customHeight="1">
      <c r="A293" s="38"/>
      <c r="B293" s="39"/>
      <c r="C293" s="228" t="s">
        <v>509</v>
      </c>
      <c r="D293" s="228" t="s">
        <v>171</v>
      </c>
      <c r="E293" s="229" t="s">
        <v>510</v>
      </c>
      <c r="F293" s="230" t="s">
        <v>511</v>
      </c>
      <c r="G293" s="231" t="s">
        <v>174</v>
      </c>
      <c r="H293" s="232">
        <v>139</v>
      </c>
      <c r="I293" s="233"/>
      <c r="J293" s="234">
        <f>ROUND(I293*H293,2)</f>
        <v>0</v>
      </c>
      <c r="K293" s="235"/>
      <c r="L293" s="44"/>
      <c r="M293" s="236" t="s">
        <v>1</v>
      </c>
      <c r="N293" s="237" t="s">
        <v>38</v>
      </c>
      <c r="O293" s="91"/>
      <c r="P293" s="238">
        <f>O293*H293</f>
        <v>0</v>
      </c>
      <c r="Q293" s="238">
        <v>0.10362</v>
      </c>
      <c r="R293" s="238">
        <f>Q293*H293</f>
        <v>14.403180000000001</v>
      </c>
      <c r="S293" s="238">
        <v>0</v>
      </c>
      <c r="T293" s="239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0" t="s">
        <v>175</v>
      </c>
      <c r="AT293" s="240" t="s">
        <v>171</v>
      </c>
      <c r="AU293" s="240" t="s">
        <v>82</v>
      </c>
      <c r="AY293" s="17" t="s">
        <v>169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7" t="s">
        <v>80</v>
      </c>
      <c r="BK293" s="241">
        <f>ROUND(I293*H293,2)</f>
        <v>0</v>
      </c>
      <c r="BL293" s="17" t="s">
        <v>175</v>
      </c>
      <c r="BM293" s="240" t="s">
        <v>512</v>
      </c>
    </row>
    <row r="294" s="13" customFormat="1">
      <c r="A294" s="13"/>
      <c r="B294" s="242"/>
      <c r="C294" s="243"/>
      <c r="D294" s="244" t="s">
        <v>177</v>
      </c>
      <c r="E294" s="245" t="s">
        <v>1</v>
      </c>
      <c r="F294" s="246" t="s">
        <v>513</v>
      </c>
      <c r="G294" s="243"/>
      <c r="H294" s="247">
        <v>139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177</v>
      </c>
      <c r="AU294" s="253" t="s">
        <v>82</v>
      </c>
      <c r="AV294" s="13" t="s">
        <v>82</v>
      </c>
      <c r="AW294" s="13" t="s">
        <v>30</v>
      </c>
      <c r="AX294" s="13" t="s">
        <v>80</v>
      </c>
      <c r="AY294" s="253" t="s">
        <v>169</v>
      </c>
    </row>
    <row r="295" s="2" customFormat="1" ht="24.15" customHeight="1">
      <c r="A295" s="38"/>
      <c r="B295" s="39"/>
      <c r="C295" s="275" t="s">
        <v>514</v>
      </c>
      <c r="D295" s="275" t="s">
        <v>298</v>
      </c>
      <c r="E295" s="276" t="s">
        <v>390</v>
      </c>
      <c r="F295" s="277" t="s">
        <v>391</v>
      </c>
      <c r="G295" s="278" t="s">
        <v>174</v>
      </c>
      <c r="H295" s="279">
        <v>143.16999999999999</v>
      </c>
      <c r="I295" s="280"/>
      <c r="J295" s="281">
        <f>ROUND(I295*H295,2)</f>
        <v>0</v>
      </c>
      <c r="K295" s="282"/>
      <c r="L295" s="283"/>
      <c r="M295" s="284" t="s">
        <v>1</v>
      </c>
      <c r="N295" s="285" t="s">
        <v>38</v>
      </c>
      <c r="O295" s="91"/>
      <c r="P295" s="238">
        <f>O295*H295</f>
        <v>0</v>
      </c>
      <c r="Q295" s="238">
        <v>0.17599999999999999</v>
      </c>
      <c r="R295" s="238">
        <f>Q295*H295</f>
        <v>25.197919999999996</v>
      </c>
      <c r="S295" s="238">
        <v>0</v>
      </c>
      <c r="T295" s="239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0" t="s">
        <v>205</v>
      </c>
      <c r="AT295" s="240" t="s">
        <v>298</v>
      </c>
      <c r="AU295" s="240" t="s">
        <v>82</v>
      </c>
      <c r="AY295" s="17" t="s">
        <v>169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7" t="s">
        <v>80</v>
      </c>
      <c r="BK295" s="241">
        <f>ROUND(I295*H295,2)</f>
        <v>0</v>
      </c>
      <c r="BL295" s="17" t="s">
        <v>175</v>
      </c>
      <c r="BM295" s="240" t="s">
        <v>515</v>
      </c>
    </row>
    <row r="296" s="13" customFormat="1">
      <c r="A296" s="13"/>
      <c r="B296" s="242"/>
      <c r="C296" s="243"/>
      <c r="D296" s="244" t="s">
        <v>177</v>
      </c>
      <c r="E296" s="245" t="s">
        <v>1</v>
      </c>
      <c r="F296" s="246" t="s">
        <v>516</v>
      </c>
      <c r="G296" s="243"/>
      <c r="H296" s="247">
        <v>143.16999999999999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177</v>
      </c>
      <c r="AU296" s="253" t="s">
        <v>82</v>
      </c>
      <c r="AV296" s="13" t="s">
        <v>82</v>
      </c>
      <c r="AW296" s="13" t="s">
        <v>30</v>
      </c>
      <c r="AX296" s="13" t="s">
        <v>80</v>
      </c>
      <c r="AY296" s="253" t="s">
        <v>169</v>
      </c>
    </row>
    <row r="297" s="2" customFormat="1" ht="24.15" customHeight="1">
      <c r="A297" s="38"/>
      <c r="B297" s="39"/>
      <c r="C297" s="228" t="s">
        <v>517</v>
      </c>
      <c r="D297" s="228" t="s">
        <v>171</v>
      </c>
      <c r="E297" s="229" t="s">
        <v>474</v>
      </c>
      <c r="F297" s="230" t="s">
        <v>475</v>
      </c>
      <c r="G297" s="231" t="s">
        <v>174</v>
      </c>
      <c r="H297" s="232">
        <v>668</v>
      </c>
      <c r="I297" s="233"/>
      <c r="J297" s="234">
        <f>ROUND(I297*H297,2)</f>
        <v>0</v>
      </c>
      <c r="K297" s="235"/>
      <c r="L297" s="44"/>
      <c r="M297" s="236" t="s">
        <v>1</v>
      </c>
      <c r="N297" s="237" t="s">
        <v>38</v>
      </c>
      <c r="O297" s="91"/>
      <c r="P297" s="238">
        <f>O297*H297</f>
        <v>0</v>
      </c>
      <c r="Q297" s="238">
        <v>0.10362</v>
      </c>
      <c r="R297" s="238">
        <f>Q297*H297</f>
        <v>69.218159999999997</v>
      </c>
      <c r="S297" s="238">
        <v>0</v>
      </c>
      <c r="T297" s="239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0" t="s">
        <v>175</v>
      </c>
      <c r="AT297" s="240" t="s">
        <v>171</v>
      </c>
      <c r="AU297" s="240" t="s">
        <v>82</v>
      </c>
      <c r="AY297" s="17" t="s">
        <v>169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7" t="s">
        <v>80</v>
      </c>
      <c r="BK297" s="241">
        <f>ROUND(I297*H297,2)</f>
        <v>0</v>
      </c>
      <c r="BL297" s="17" t="s">
        <v>175</v>
      </c>
      <c r="BM297" s="240" t="s">
        <v>518</v>
      </c>
    </row>
    <row r="298" s="13" customFormat="1">
      <c r="A298" s="13"/>
      <c r="B298" s="242"/>
      <c r="C298" s="243"/>
      <c r="D298" s="244" t="s">
        <v>177</v>
      </c>
      <c r="E298" s="245" t="s">
        <v>1</v>
      </c>
      <c r="F298" s="246" t="s">
        <v>519</v>
      </c>
      <c r="G298" s="243"/>
      <c r="H298" s="247">
        <v>668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177</v>
      </c>
      <c r="AU298" s="253" t="s">
        <v>82</v>
      </c>
      <c r="AV298" s="13" t="s">
        <v>82</v>
      </c>
      <c r="AW298" s="13" t="s">
        <v>30</v>
      </c>
      <c r="AX298" s="13" t="s">
        <v>80</v>
      </c>
      <c r="AY298" s="253" t="s">
        <v>169</v>
      </c>
    </row>
    <row r="299" s="2" customFormat="1" ht="24.15" customHeight="1">
      <c r="A299" s="38"/>
      <c r="B299" s="39"/>
      <c r="C299" s="275" t="s">
        <v>520</v>
      </c>
      <c r="D299" s="275" t="s">
        <v>298</v>
      </c>
      <c r="E299" s="276" t="s">
        <v>521</v>
      </c>
      <c r="F299" s="277" t="s">
        <v>522</v>
      </c>
      <c r="G299" s="278" t="s">
        <v>174</v>
      </c>
      <c r="H299" s="279">
        <v>688.03999999999996</v>
      </c>
      <c r="I299" s="280"/>
      <c r="J299" s="281">
        <f>ROUND(I299*H299,2)</f>
        <v>0</v>
      </c>
      <c r="K299" s="282"/>
      <c r="L299" s="283"/>
      <c r="M299" s="284" t="s">
        <v>1</v>
      </c>
      <c r="N299" s="285" t="s">
        <v>38</v>
      </c>
      <c r="O299" s="91"/>
      <c r="P299" s="238">
        <f>O299*H299</f>
        <v>0</v>
      </c>
      <c r="Q299" s="238">
        <v>0.17599999999999999</v>
      </c>
      <c r="R299" s="238">
        <f>Q299*H299</f>
        <v>121.09503999999998</v>
      </c>
      <c r="S299" s="238">
        <v>0</v>
      </c>
      <c r="T299" s="239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0" t="s">
        <v>205</v>
      </c>
      <c r="AT299" s="240" t="s">
        <v>298</v>
      </c>
      <c r="AU299" s="240" t="s">
        <v>82</v>
      </c>
      <c r="AY299" s="17" t="s">
        <v>169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7" t="s">
        <v>80</v>
      </c>
      <c r="BK299" s="241">
        <f>ROUND(I299*H299,2)</f>
        <v>0</v>
      </c>
      <c r="BL299" s="17" t="s">
        <v>175</v>
      </c>
      <c r="BM299" s="240" t="s">
        <v>523</v>
      </c>
    </row>
    <row r="300" s="13" customFormat="1">
      <c r="A300" s="13"/>
      <c r="B300" s="242"/>
      <c r="C300" s="243"/>
      <c r="D300" s="244" t="s">
        <v>177</v>
      </c>
      <c r="E300" s="245" t="s">
        <v>1</v>
      </c>
      <c r="F300" s="246" t="s">
        <v>524</v>
      </c>
      <c r="G300" s="243"/>
      <c r="H300" s="247">
        <v>688.03999999999996</v>
      </c>
      <c r="I300" s="248"/>
      <c r="J300" s="243"/>
      <c r="K300" s="243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177</v>
      </c>
      <c r="AU300" s="253" t="s">
        <v>82</v>
      </c>
      <c r="AV300" s="13" t="s">
        <v>82</v>
      </c>
      <c r="AW300" s="13" t="s">
        <v>30</v>
      </c>
      <c r="AX300" s="13" t="s">
        <v>80</v>
      </c>
      <c r="AY300" s="253" t="s">
        <v>169</v>
      </c>
    </row>
    <row r="301" s="12" customFormat="1" ht="22.8" customHeight="1">
      <c r="A301" s="12"/>
      <c r="B301" s="212"/>
      <c r="C301" s="213"/>
      <c r="D301" s="214" t="s">
        <v>72</v>
      </c>
      <c r="E301" s="226" t="s">
        <v>525</v>
      </c>
      <c r="F301" s="226" t="s">
        <v>526</v>
      </c>
      <c r="G301" s="213"/>
      <c r="H301" s="213"/>
      <c r="I301" s="216"/>
      <c r="J301" s="227">
        <f>BK301</f>
        <v>0</v>
      </c>
      <c r="K301" s="213"/>
      <c r="L301" s="218"/>
      <c r="M301" s="219"/>
      <c r="N301" s="220"/>
      <c r="O301" s="220"/>
      <c r="P301" s="221">
        <f>SUM(P302:P309)</f>
        <v>0</v>
      </c>
      <c r="Q301" s="220"/>
      <c r="R301" s="221">
        <f>SUM(R302:R309)</f>
        <v>75.498499999999993</v>
      </c>
      <c r="S301" s="220"/>
      <c r="T301" s="222">
        <f>SUM(T302:T309)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3" t="s">
        <v>80</v>
      </c>
      <c r="AT301" s="224" t="s">
        <v>72</v>
      </c>
      <c r="AU301" s="224" t="s">
        <v>80</v>
      </c>
      <c r="AY301" s="223" t="s">
        <v>169</v>
      </c>
      <c r="BK301" s="225">
        <f>SUM(BK302:BK309)</f>
        <v>0</v>
      </c>
    </row>
    <row r="302" s="2" customFormat="1" ht="16.5" customHeight="1">
      <c r="A302" s="38"/>
      <c r="B302" s="39"/>
      <c r="C302" s="228" t="s">
        <v>527</v>
      </c>
      <c r="D302" s="228" t="s">
        <v>171</v>
      </c>
      <c r="E302" s="229" t="s">
        <v>330</v>
      </c>
      <c r="F302" s="230" t="s">
        <v>331</v>
      </c>
      <c r="G302" s="231" t="s">
        <v>174</v>
      </c>
      <c r="H302" s="232">
        <v>291.5</v>
      </c>
      <c r="I302" s="233"/>
      <c r="J302" s="234">
        <f>ROUND(I302*H302,2)</f>
        <v>0</v>
      </c>
      <c r="K302" s="235"/>
      <c r="L302" s="44"/>
      <c r="M302" s="236" t="s">
        <v>1</v>
      </c>
      <c r="N302" s="237" t="s">
        <v>38</v>
      </c>
      <c r="O302" s="91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0" t="s">
        <v>175</v>
      </c>
      <c r="AT302" s="240" t="s">
        <v>171</v>
      </c>
      <c r="AU302" s="240" t="s">
        <v>82</v>
      </c>
      <c r="AY302" s="17" t="s">
        <v>169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7" t="s">
        <v>80</v>
      </c>
      <c r="BK302" s="241">
        <f>ROUND(I302*H302,2)</f>
        <v>0</v>
      </c>
      <c r="BL302" s="17" t="s">
        <v>175</v>
      </c>
      <c r="BM302" s="240" t="s">
        <v>528</v>
      </c>
    </row>
    <row r="303" s="13" customFormat="1">
      <c r="A303" s="13"/>
      <c r="B303" s="242"/>
      <c r="C303" s="243"/>
      <c r="D303" s="244" t="s">
        <v>177</v>
      </c>
      <c r="E303" s="245" t="s">
        <v>1</v>
      </c>
      <c r="F303" s="246" t="s">
        <v>529</v>
      </c>
      <c r="G303" s="243"/>
      <c r="H303" s="247">
        <v>291.5</v>
      </c>
      <c r="I303" s="248"/>
      <c r="J303" s="243"/>
      <c r="K303" s="243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177</v>
      </c>
      <c r="AU303" s="253" t="s">
        <v>82</v>
      </c>
      <c r="AV303" s="13" t="s">
        <v>82</v>
      </c>
      <c r="AW303" s="13" t="s">
        <v>30</v>
      </c>
      <c r="AX303" s="13" t="s">
        <v>80</v>
      </c>
      <c r="AY303" s="253" t="s">
        <v>169</v>
      </c>
    </row>
    <row r="304" s="2" customFormat="1" ht="24.15" customHeight="1">
      <c r="A304" s="38"/>
      <c r="B304" s="39"/>
      <c r="C304" s="228" t="s">
        <v>530</v>
      </c>
      <c r="D304" s="228" t="s">
        <v>171</v>
      </c>
      <c r="E304" s="229" t="s">
        <v>505</v>
      </c>
      <c r="F304" s="230" t="s">
        <v>506</v>
      </c>
      <c r="G304" s="231" t="s">
        <v>174</v>
      </c>
      <c r="H304" s="232">
        <v>265</v>
      </c>
      <c r="I304" s="233"/>
      <c r="J304" s="234">
        <f>ROUND(I304*H304,2)</f>
        <v>0</v>
      </c>
      <c r="K304" s="235"/>
      <c r="L304" s="44"/>
      <c r="M304" s="236" t="s">
        <v>1</v>
      </c>
      <c r="N304" s="237" t="s">
        <v>38</v>
      </c>
      <c r="O304" s="91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0" t="s">
        <v>175</v>
      </c>
      <c r="AT304" s="240" t="s">
        <v>171</v>
      </c>
      <c r="AU304" s="240" t="s">
        <v>82</v>
      </c>
      <c r="AY304" s="17" t="s">
        <v>169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7" t="s">
        <v>80</v>
      </c>
      <c r="BK304" s="241">
        <f>ROUND(I304*H304,2)</f>
        <v>0</v>
      </c>
      <c r="BL304" s="17" t="s">
        <v>175</v>
      </c>
      <c r="BM304" s="240" t="s">
        <v>531</v>
      </c>
    </row>
    <row r="305" s="13" customFormat="1">
      <c r="A305" s="13"/>
      <c r="B305" s="242"/>
      <c r="C305" s="243"/>
      <c r="D305" s="244" t="s">
        <v>177</v>
      </c>
      <c r="E305" s="245" t="s">
        <v>1</v>
      </c>
      <c r="F305" s="246" t="s">
        <v>532</v>
      </c>
      <c r="G305" s="243"/>
      <c r="H305" s="247">
        <v>265</v>
      </c>
      <c r="I305" s="248"/>
      <c r="J305" s="243"/>
      <c r="K305" s="243"/>
      <c r="L305" s="249"/>
      <c r="M305" s="250"/>
      <c r="N305" s="251"/>
      <c r="O305" s="251"/>
      <c r="P305" s="251"/>
      <c r="Q305" s="251"/>
      <c r="R305" s="251"/>
      <c r="S305" s="251"/>
      <c r="T305" s="25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3" t="s">
        <v>177</v>
      </c>
      <c r="AU305" s="253" t="s">
        <v>82</v>
      </c>
      <c r="AV305" s="13" t="s">
        <v>82</v>
      </c>
      <c r="AW305" s="13" t="s">
        <v>30</v>
      </c>
      <c r="AX305" s="13" t="s">
        <v>80</v>
      </c>
      <c r="AY305" s="253" t="s">
        <v>169</v>
      </c>
    </row>
    <row r="306" s="2" customFormat="1" ht="24.15" customHeight="1">
      <c r="A306" s="38"/>
      <c r="B306" s="39"/>
      <c r="C306" s="228" t="s">
        <v>533</v>
      </c>
      <c r="D306" s="228" t="s">
        <v>171</v>
      </c>
      <c r="E306" s="229" t="s">
        <v>534</v>
      </c>
      <c r="F306" s="230" t="s">
        <v>535</v>
      </c>
      <c r="G306" s="231" t="s">
        <v>174</v>
      </c>
      <c r="H306" s="232">
        <v>265</v>
      </c>
      <c r="I306" s="233"/>
      <c r="J306" s="234">
        <f>ROUND(I306*H306,2)</f>
        <v>0</v>
      </c>
      <c r="K306" s="235"/>
      <c r="L306" s="44"/>
      <c r="M306" s="236" t="s">
        <v>1</v>
      </c>
      <c r="N306" s="237" t="s">
        <v>38</v>
      </c>
      <c r="O306" s="91"/>
      <c r="P306" s="238">
        <f>O306*H306</f>
        <v>0</v>
      </c>
      <c r="Q306" s="238">
        <v>0.10362</v>
      </c>
      <c r="R306" s="238">
        <f>Q306*H306</f>
        <v>27.459300000000002</v>
      </c>
      <c r="S306" s="238">
        <v>0</v>
      </c>
      <c r="T306" s="239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0" t="s">
        <v>175</v>
      </c>
      <c r="AT306" s="240" t="s">
        <v>171</v>
      </c>
      <c r="AU306" s="240" t="s">
        <v>82</v>
      </c>
      <c r="AY306" s="17" t="s">
        <v>169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7" t="s">
        <v>80</v>
      </c>
      <c r="BK306" s="241">
        <f>ROUND(I306*H306,2)</f>
        <v>0</v>
      </c>
      <c r="BL306" s="17" t="s">
        <v>175</v>
      </c>
      <c r="BM306" s="240" t="s">
        <v>536</v>
      </c>
    </row>
    <row r="307" s="13" customFormat="1">
      <c r="A307" s="13"/>
      <c r="B307" s="242"/>
      <c r="C307" s="243"/>
      <c r="D307" s="244" t="s">
        <v>177</v>
      </c>
      <c r="E307" s="245" t="s">
        <v>1</v>
      </c>
      <c r="F307" s="246" t="s">
        <v>532</v>
      </c>
      <c r="G307" s="243"/>
      <c r="H307" s="247">
        <v>265</v>
      </c>
      <c r="I307" s="248"/>
      <c r="J307" s="243"/>
      <c r="K307" s="243"/>
      <c r="L307" s="249"/>
      <c r="M307" s="250"/>
      <c r="N307" s="251"/>
      <c r="O307" s="251"/>
      <c r="P307" s="251"/>
      <c r="Q307" s="251"/>
      <c r="R307" s="251"/>
      <c r="S307" s="251"/>
      <c r="T307" s="25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3" t="s">
        <v>177</v>
      </c>
      <c r="AU307" s="253" t="s">
        <v>82</v>
      </c>
      <c r="AV307" s="13" t="s">
        <v>82</v>
      </c>
      <c r="AW307" s="13" t="s">
        <v>30</v>
      </c>
      <c r="AX307" s="13" t="s">
        <v>80</v>
      </c>
      <c r="AY307" s="253" t="s">
        <v>169</v>
      </c>
    </row>
    <row r="308" s="2" customFormat="1" ht="21.75" customHeight="1">
      <c r="A308" s="38"/>
      <c r="B308" s="39"/>
      <c r="C308" s="275" t="s">
        <v>537</v>
      </c>
      <c r="D308" s="275" t="s">
        <v>298</v>
      </c>
      <c r="E308" s="276" t="s">
        <v>538</v>
      </c>
      <c r="F308" s="277" t="s">
        <v>539</v>
      </c>
      <c r="G308" s="278" t="s">
        <v>174</v>
      </c>
      <c r="H308" s="279">
        <v>272.94999999999999</v>
      </c>
      <c r="I308" s="280"/>
      <c r="J308" s="281">
        <f>ROUND(I308*H308,2)</f>
        <v>0</v>
      </c>
      <c r="K308" s="282"/>
      <c r="L308" s="283"/>
      <c r="M308" s="284" t="s">
        <v>1</v>
      </c>
      <c r="N308" s="285" t="s">
        <v>38</v>
      </c>
      <c r="O308" s="91"/>
      <c r="P308" s="238">
        <f>O308*H308</f>
        <v>0</v>
      </c>
      <c r="Q308" s="238">
        <v>0.17599999999999999</v>
      </c>
      <c r="R308" s="238">
        <f>Q308*H308</f>
        <v>48.039199999999994</v>
      </c>
      <c r="S308" s="238">
        <v>0</v>
      </c>
      <c r="T308" s="239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0" t="s">
        <v>205</v>
      </c>
      <c r="AT308" s="240" t="s">
        <v>298</v>
      </c>
      <c r="AU308" s="240" t="s">
        <v>82</v>
      </c>
      <c r="AY308" s="17" t="s">
        <v>169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7" t="s">
        <v>80</v>
      </c>
      <c r="BK308" s="241">
        <f>ROUND(I308*H308,2)</f>
        <v>0</v>
      </c>
      <c r="BL308" s="17" t="s">
        <v>175</v>
      </c>
      <c r="BM308" s="240" t="s">
        <v>540</v>
      </c>
    </row>
    <row r="309" s="13" customFormat="1">
      <c r="A309" s="13"/>
      <c r="B309" s="242"/>
      <c r="C309" s="243"/>
      <c r="D309" s="244" t="s">
        <v>177</v>
      </c>
      <c r="E309" s="245" t="s">
        <v>1</v>
      </c>
      <c r="F309" s="246" t="s">
        <v>541</v>
      </c>
      <c r="G309" s="243"/>
      <c r="H309" s="247">
        <v>272.94999999999999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177</v>
      </c>
      <c r="AU309" s="253" t="s">
        <v>82</v>
      </c>
      <c r="AV309" s="13" t="s">
        <v>82</v>
      </c>
      <c r="AW309" s="13" t="s">
        <v>30</v>
      </c>
      <c r="AX309" s="13" t="s">
        <v>80</v>
      </c>
      <c r="AY309" s="253" t="s">
        <v>169</v>
      </c>
    </row>
    <row r="310" s="12" customFormat="1" ht="22.8" customHeight="1">
      <c r="A310" s="12"/>
      <c r="B310" s="212"/>
      <c r="C310" s="213"/>
      <c r="D310" s="214" t="s">
        <v>72</v>
      </c>
      <c r="E310" s="226" t="s">
        <v>542</v>
      </c>
      <c r="F310" s="226" t="s">
        <v>543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SUM(P311:P318)</f>
        <v>0</v>
      </c>
      <c r="Q310" s="220"/>
      <c r="R310" s="221">
        <f>SUM(R311:R318)</f>
        <v>0</v>
      </c>
      <c r="S310" s="220"/>
      <c r="T310" s="222">
        <f>SUM(T311:T318)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80</v>
      </c>
      <c r="AT310" s="224" t="s">
        <v>72</v>
      </c>
      <c r="AU310" s="224" t="s">
        <v>80</v>
      </c>
      <c r="AY310" s="223" t="s">
        <v>169</v>
      </c>
      <c r="BK310" s="225">
        <f>SUM(BK311:BK318)</f>
        <v>0</v>
      </c>
    </row>
    <row r="311" s="2" customFormat="1" ht="16.5" customHeight="1">
      <c r="A311" s="38"/>
      <c r="B311" s="39"/>
      <c r="C311" s="228" t="s">
        <v>544</v>
      </c>
      <c r="D311" s="228" t="s">
        <v>171</v>
      </c>
      <c r="E311" s="229" t="s">
        <v>373</v>
      </c>
      <c r="F311" s="230" t="s">
        <v>374</v>
      </c>
      <c r="G311" s="231" t="s">
        <v>174</v>
      </c>
      <c r="H311" s="232">
        <v>209</v>
      </c>
      <c r="I311" s="233"/>
      <c r="J311" s="234">
        <f>ROUND(I311*H311,2)</f>
        <v>0</v>
      </c>
      <c r="K311" s="235"/>
      <c r="L311" s="44"/>
      <c r="M311" s="236" t="s">
        <v>1</v>
      </c>
      <c r="N311" s="237" t="s">
        <v>38</v>
      </c>
      <c r="O311" s="91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0" t="s">
        <v>175</v>
      </c>
      <c r="AT311" s="240" t="s">
        <v>171</v>
      </c>
      <c r="AU311" s="240" t="s">
        <v>82</v>
      </c>
      <c r="AY311" s="17" t="s">
        <v>169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7" t="s">
        <v>80</v>
      </c>
      <c r="BK311" s="241">
        <f>ROUND(I311*H311,2)</f>
        <v>0</v>
      </c>
      <c r="BL311" s="17" t="s">
        <v>175</v>
      </c>
      <c r="BM311" s="240" t="s">
        <v>545</v>
      </c>
    </row>
    <row r="312" s="13" customFormat="1">
      <c r="A312" s="13"/>
      <c r="B312" s="242"/>
      <c r="C312" s="243"/>
      <c r="D312" s="244" t="s">
        <v>177</v>
      </c>
      <c r="E312" s="245" t="s">
        <v>1</v>
      </c>
      <c r="F312" s="246" t="s">
        <v>546</v>
      </c>
      <c r="G312" s="243"/>
      <c r="H312" s="247">
        <v>209</v>
      </c>
      <c r="I312" s="248"/>
      <c r="J312" s="243"/>
      <c r="K312" s="243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177</v>
      </c>
      <c r="AU312" s="253" t="s">
        <v>82</v>
      </c>
      <c r="AV312" s="13" t="s">
        <v>82</v>
      </c>
      <c r="AW312" s="13" t="s">
        <v>30</v>
      </c>
      <c r="AX312" s="13" t="s">
        <v>80</v>
      </c>
      <c r="AY312" s="253" t="s">
        <v>169</v>
      </c>
    </row>
    <row r="313" s="2" customFormat="1" ht="24.15" customHeight="1">
      <c r="A313" s="38"/>
      <c r="B313" s="39"/>
      <c r="C313" s="228" t="s">
        <v>547</v>
      </c>
      <c r="D313" s="228" t="s">
        <v>171</v>
      </c>
      <c r="E313" s="229" t="s">
        <v>349</v>
      </c>
      <c r="F313" s="230" t="s">
        <v>350</v>
      </c>
      <c r="G313" s="231" t="s">
        <v>174</v>
      </c>
      <c r="H313" s="232">
        <v>190</v>
      </c>
      <c r="I313" s="233"/>
      <c r="J313" s="234">
        <f>ROUND(I313*H313,2)</f>
        <v>0</v>
      </c>
      <c r="K313" s="235"/>
      <c r="L313" s="44"/>
      <c r="M313" s="236" t="s">
        <v>1</v>
      </c>
      <c r="N313" s="237" t="s">
        <v>38</v>
      </c>
      <c r="O313" s="91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0" t="s">
        <v>175</v>
      </c>
      <c r="AT313" s="240" t="s">
        <v>171</v>
      </c>
      <c r="AU313" s="240" t="s">
        <v>82</v>
      </c>
      <c r="AY313" s="17" t="s">
        <v>169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7" t="s">
        <v>80</v>
      </c>
      <c r="BK313" s="241">
        <f>ROUND(I313*H313,2)</f>
        <v>0</v>
      </c>
      <c r="BL313" s="17" t="s">
        <v>175</v>
      </c>
      <c r="BM313" s="240" t="s">
        <v>548</v>
      </c>
    </row>
    <row r="314" s="2" customFormat="1" ht="21.75" customHeight="1">
      <c r="A314" s="38"/>
      <c r="B314" s="39"/>
      <c r="C314" s="228" t="s">
        <v>549</v>
      </c>
      <c r="D314" s="228" t="s">
        <v>171</v>
      </c>
      <c r="E314" s="229" t="s">
        <v>353</v>
      </c>
      <c r="F314" s="230" t="s">
        <v>354</v>
      </c>
      <c r="G314" s="231" t="s">
        <v>174</v>
      </c>
      <c r="H314" s="232">
        <v>190</v>
      </c>
      <c r="I314" s="233"/>
      <c r="J314" s="234">
        <f>ROUND(I314*H314,2)</f>
        <v>0</v>
      </c>
      <c r="K314" s="235"/>
      <c r="L314" s="44"/>
      <c r="M314" s="236" t="s">
        <v>1</v>
      </c>
      <c r="N314" s="237" t="s">
        <v>38</v>
      </c>
      <c r="O314" s="91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0" t="s">
        <v>175</v>
      </c>
      <c r="AT314" s="240" t="s">
        <v>171</v>
      </c>
      <c r="AU314" s="240" t="s">
        <v>82</v>
      </c>
      <c r="AY314" s="17" t="s">
        <v>169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7" t="s">
        <v>80</v>
      </c>
      <c r="BK314" s="241">
        <f>ROUND(I314*H314,2)</f>
        <v>0</v>
      </c>
      <c r="BL314" s="17" t="s">
        <v>175</v>
      </c>
      <c r="BM314" s="240" t="s">
        <v>550</v>
      </c>
    </row>
    <row r="315" s="2" customFormat="1" ht="33" customHeight="1">
      <c r="A315" s="38"/>
      <c r="B315" s="39"/>
      <c r="C315" s="228" t="s">
        <v>551</v>
      </c>
      <c r="D315" s="228" t="s">
        <v>171</v>
      </c>
      <c r="E315" s="229" t="s">
        <v>357</v>
      </c>
      <c r="F315" s="230" t="s">
        <v>358</v>
      </c>
      <c r="G315" s="231" t="s">
        <v>174</v>
      </c>
      <c r="H315" s="232">
        <v>190</v>
      </c>
      <c r="I315" s="233"/>
      <c r="J315" s="234">
        <f>ROUND(I315*H315,2)</f>
        <v>0</v>
      </c>
      <c r="K315" s="235"/>
      <c r="L315" s="44"/>
      <c r="M315" s="236" t="s">
        <v>1</v>
      </c>
      <c r="N315" s="237" t="s">
        <v>38</v>
      </c>
      <c r="O315" s="91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0" t="s">
        <v>175</v>
      </c>
      <c r="AT315" s="240" t="s">
        <v>171</v>
      </c>
      <c r="AU315" s="240" t="s">
        <v>82</v>
      </c>
      <c r="AY315" s="17" t="s">
        <v>169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7" t="s">
        <v>80</v>
      </c>
      <c r="BK315" s="241">
        <f>ROUND(I315*H315,2)</f>
        <v>0</v>
      </c>
      <c r="BL315" s="17" t="s">
        <v>175</v>
      </c>
      <c r="BM315" s="240" t="s">
        <v>552</v>
      </c>
    </row>
    <row r="316" s="2" customFormat="1" ht="24.15" customHeight="1">
      <c r="A316" s="38"/>
      <c r="B316" s="39"/>
      <c r="C316" s="228" t="s">
        <v>553</v>
      </c>
      <c r="D316" s="228" t="s">
        <v>171</v>
      </c>
      <c r="E316" s="229" t="s">
        <v>500</v>
      </c>
      <c r="F316" s="230" t="s">
        <v>501</v>
      </c>
      <c r="G316" s="231" t="s">
        <v>174</v>
      </c>
      <c r="H316" s="232">
        <v>190</v>
      </c>
      <c r="I316" s="233"/>
      <c r="J316" s="234">
        <f>ROUND(I316*H316,2)</f>
        <v>0</v>
      </c>
      <c r="K316" s="235"/>
      <c r="L316" s="44"/>
      <c r="M316" s="236" t="s">
        <v>1</v>
      </c>
      <c r="N316" s="237" t="s">
        <v>38</v>
      </c>
      <c r="O316" s="91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0" t="s">
        <v>175</v>
      </c>
      <c r="AT316" s="240" t="s">
        <v>171</v>
      </c>
      <c r="AU316" s="240" t="s">
        <v>82</v>
      </c>
      <c r="AY316" s="17" t="s">
        <v>169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7" t="s">
        <v>80</v>
      </c>
      <c r="BK316" s="241">
        <f>ROUND(I316*H316,2)</f>
        <v>0</v>
      </c>
      <c r="BL316" s="17" t="s">
        <v>175</v>
      </c>
      <c r="BM316" s="240" t="s">
        <v>554</v>
      </c>
    </row>
    <row r="317" s="2" customFormat="1" ht="33" customHeight="1">
      <c r="A317" s="38"/>
      <c r="B317" s="39"/>
      <c r="C317" s="228" t="s">
        <v>555</v>
      </c>
      <c r="D317" s="228" t="s">
        <v>171</v>
      </c>
      <c r="E317" s="229" t="s">
        <v>366</v>
      </c>
      <c r="F317" s="230" t="s">
        <v>367</v>
      </c>
      <c r="G317" s="231" t="s">
        <v>174</v>
      </c>
      <c r="H317" s="232">
        <v>190</v>
      </c>
      <c r="I317" s="233"/>
      <c r="J317" s="234">
        <f>ROUND(I317*H317,2)</f>
        <v>0</v>
      </c>
      <c r="K317" s="235"/>
      <c r="L317" s="44"/>
      <c r="M317" s="236" t="s">
        <v>1</v>
      </c>
      <c r="N317" s="237" t="s">
        <v>38</v>
      </c>
      <c r="O317" s="91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0" t="s">
        <v>175</v>
      </c>
      <c r="AT317" s="240" t="s">
        <v>171</v>
      </c>
      <c r="AU317" s="240" t="s">
        <v>82</v>
      </c>
      <c r="AY317" s="17" t="s">
        <v>169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7" t="s">
        <v>80</v>
      </c>
      <c r="BK317" s="241">
        <f>ROUND(I317*H317,2)</f>
        <v>0</v>
      </c>
      <c r="BL317" s="17" t="s">
        <v>175</v>
      </c>
      <c r="BM317" s="240" t="s">
        <v>556</v>
      </c>
    </row>
    <row r="318" s="13" customFormat="1">
      <c r="A318" s="13"/>
      <c r="B318" s="242"/>
      <c r="C318" s="243"/>
      <c r="D318" s="244" t="s">
        <v>177</v>
      </c>
      <c r="E318" s="245" t="s">
        <v>1</v>
      </c>
      <c r="F318" s="246" t="s">
        <v>557</v>
      </c>
      <c r="G318" s="243"/>
      <c r="H318" s="247">
        <v>190</v>
      </c>
      <c r="I318" s="248"/>
      <c r="J318" s="243"/>
      <c r="K318" s="243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177</v>
      </c>
      <c r="AU318" s="253" t="s">
        <v>82</v>
      </c>
      <c r="AV318" s="13" t="s">
        <v>82</v>
      </c>
      <c r="AW318" s="13" t="s">
        <v>30</v>
      </c>
      <c r="AX318" s="13" t="s">
        <v>80</v>
      </c>
      <c r="AY318" s="253" t="s">
        <v>169</v>
      </c>
    </row>
    <row r="319" s="12" customFormat="1" ht="22.8" customHeight="1">
      <c r="A319" s="12"/>
      <c r="B319" s="212"/>
      <c r="C319" s="213"/>
      <c r="D319" s="214" t="s">
        <v>72</v>
      </c>
      <c r="E319" s="226" t="s">
        <v>558</v>
      </c>
      <c r="F319" s="226" t="s">
        <v>559</v>
      </c>
      <c r="G319" s="213"/>
      <c r="H319" s="213"/>
      <c r="I319" s="216"/>
      <c r="J319" s="227">
        <f>BK319</f>
        <v>0</v>
      </c>
      <c r="K319" s="213"/>
      <c r="L319" s="218"/>
      <c r="M319" s="219"/>
      <c r="N319" s="220"/>
      <c r="O319" s="220"/>
      <c r="P319" s="221">
        <f>SUM(P320:P333)</f>
        <v>0</v>
      </c>
      <c r="Q319" s="220"/>
      <c r="R319" s="221">
        <f>SUM(R320:R333)</f>
        <v>55.604600000000005</v>
      </c>
      <c r="S319" s="220"/>
      <c r="T319" s="222">
        <f>SUM(T320:T333)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3" t="s">
        <v>80</v>
      </c>
      <c r="AT319" s="224" t="s">
        <v>72</v>
      </c>
      <c r="AU319" s="224" t="s">
        <v>80</v>
      </c>
      <c r="AY319" s="223" t="s">
        <v>169</v>
      </c>
      <c r="BK319" s="225">
        <f>SUM(BK320:BK333)</f>
        <v>0</v>
      </c>
    </row>
    <row r="320" s="2" customFormat="1" ht="16.5" customHeight="1">
      <c r="A320" s="38"/>
      <c r="B320" s="39"/>
      <c r="C320" s="228" t="s">
        <v>560</v>
      </c>
      <c r="D320" s="228" t="s">
        <v>171</v>
      </c>
      <c r="E320" s="229" t="s">
        <v>561</v>
      </c>
      <c r="F320" s="230" t="s">
        <v>562</v>
      </c>
      <c r="G320" s="231" t="s">
        <v>174</v>
      </c>
      <c r="H320" s="232">
        <v>90</v>
      </c>
      <c r="I320" s="233"/>
      <c r="J320" s="234">
        <f>ROUND(I320*H320,2)</f>
        <v>0</v>
      </c>
      <c r="K320" s="235"/>
      <c r="L320" s="44"/>
      <c r="M320" s="236" t="s">
        <v>1</v>
      </c>
      <c r="N320" s="237" t="s">
        <v>38</v>
      </c>
      <c r="O320" s="91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0" t="s">
        <v>175</v>
      </c>
      <c r="AT320" s="240" t="s">
        <v>171</v>
      </c>
      <c r="AU320" s="240" t="s">
        <v>82</v>
      </c>
      <c r="AY320" s="17" t="s">
        <v>169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7" t="s">
        <v>80</v>
      </c>
      <c r="BK320" s="241">
        <f>ROUND(I320*H320,2)</f>
        <v>0</v>
      </c>
      <c r="BL320" s="17" t="s">
        <v>175</v>
      </c>
      <c r="BM320" s="240" t="s">
        <v>563</v>
      </c>
    </row>
    <row r="321" s="13" customFormat="1">
      <c r="A321" s="13"/>
      <c r="B321" s="242"/>
      <c r="C321" s="243"/>
      <c r="D321" s="244" t="s">
        <v>177</v>
      </c>
      <c r="E321" s="245" t="s">
        <v>1</v>
      </c>
      <c r="F321" s="246" t="s">
        <v>564</v>
      </c>
      <c r="G321" s="243"/>
      <c r="H321" s="247">
        <v>90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177</v>
      </c>
      <c r="AU321" s="253" t="s">
        <v>82</v>
      </c>
      <c r="AV321" s="13" t="s">
        <v>82</v>
      </c>
      <c r="AW321" s="13" t="s">
        <v>30</v>
      </c>
      <c r="AX321" s="13" t="s">
        <v>80</v>
      </c>
      <c r="AY321" s="253" t="s">
        <v>169</v>
      </c>
    </row>
    <row r="322" s="2" customFormat="1" ht="16.5" customHeight="1">
      <c r="A322" s="38"/>
      <c r="B322" s="39"/>
      <c r="C322" s="228" t="s">
        <v>565</v>
      </c>
      <c r="D322" s="228" t="s">
        <v>171</v>
      </c>
      <c r="E322" s="229" t="s">
        <v>566</v>
      </c>
      <c r="F322" s="230" t="s">
        <v>567</v>
      </c>
      <c r="G322" s="231" t="s">
        <v>174</v>
      </c>
      <c r="H322" s="232">
        <v>99</v>
      </c>
      <c r="I322" s="233"/>
      <c r="J322" s="234">
        <f>ROUND(I322*H322,2)</f>
        <v>0</v>
      </c>
      <c r="K322" s="235"/>
      <c r="L322" s="44"/>
      <c r="M322" s="236" t="s">
        <v>1</v>
      </c>
      <c r="N322" s="237" t="s">
        <v>38</v>
      </c>
      <c r="O322" s="91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0" t="s">
        <v>175</v>
      </c>
      <c r="AT322" s="240" t="s">
        <v>171</v>
      </c>
      <c r="AU322" s="240" t="s">
        <v>82</v>
      </c>
      <c r="AY322" s="17" t="s">
        <v>169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7" t="s">
        <v>80</v>
      </c>
      <c r="BK322" s="241">
        <f>ROUND(I322*H322,2)</f>
        <v>0</v>
      </c>
      <c r="BL322" s="17" t="s">
        <v>175</v>
      </c>
      <c r="BM322" s="240" t="s">
        <v>568</v>
      </c>
    </row>
    <row r="323" s="13" customFormat="1">
      <c r="A323" s="13"/>
      <c r="B323" s="242"/>
      <c r="C323" s="243"/>
      <c r="D323" s="244" t="s">
        <v>177</v>
      </c>
      <c r="E323" s="245" t="s">
        <v>1</v>
      </c>
      <c r="F323" s="246" t="s">
        <v>569</v>
      </c>
      <c r="G323" s="243"/>
      <c r="H323" s="247">
        <v>99</v>
      </c>
      <c r="I323" s="248"/>
      <c r="J323" s="243"/>
      <c r="K323" s="243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177</v>
      </c>
      <c r="AU323" s="253" t="s">
        <v>82</v>
      </c>
      <c r="AV323" s="13" t="s">
        <v>82</v>
      </c>
      <c r="AW323" s="13" t="s">
        <v>30</v>
      </c>
      <c r="AX323" s="13" t="s">
        <v>80</v>
      </c>
      <c r="AY323" s="253" t="s">
        <v>169</v>
      </c>
    </row>
    <row r="324" s="2" customFormat="1" ht="24.15" customHeight="1">
      <c r="A324" s="38"/>
      <c r="B324" s="39"/>
      <c r="C324" s="228" t="s">
        <v>570</v>
      </c>
      <c r="D324" s="228" t="s">
        <v>171</v>
      </c>
      <c r="E324" s="229" t="s">
        <v>571</v>
      </c>
      <c r="F324" s="230" t="s">
        <v>572</v>
      </c>
      <c r="G324" s="231" t="s">
        <v>244</v>
      </c>
      <c r="H324" s="232">
        <v>4</v>
      </c>
      <c r="I324" s="233"/>
      <c r="J324" s="234">
        <f>ROUND(I324*H324,2)</f>
        <v>0</v>
      </c>
      <c r="K324" s="235"/>
      <c r="L324" s="44"/>
      <c r="M324" s="236" t="s">
        <v>1</v>
      </c>
      <c r="N324" s="237" t="s">
        <v>38</v>
      </c>
      <c r="O324" s="91"/>
      <c r="P324" s="238">
        <f>O324*H324</f>
        <v>0</v>
      </c>
      <c r="Q324" s="238">
        <v>0.17488999999999999</v>
      </c>
      <c r="R324" s="238">
        <f>Q324*H324</f>
        <v>0.69955999999999996</v>
      </c>
      <c r="S324" s="238">
        <v>0</v>
      </c>
      <c r="T324" s="239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0" t="s">
        <v>175</v>
      </c>
      <c r="AT324" s="240" t="s">
        <v>171</v>
      </c>
      <c r="AU324" s="240" t="s">
        <v>82</v>
      </c>
      <c r="AY324" s="17" t="s">
        <v>169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7" t="s">
        <v>80</v>
      </c>
      <c r="BK324" s="241">
        <f>ROUND(I324*H324,2)</f>
        <v>0</v>
      </c>
      <c r="BL324" s="17" t="s">
        <v>175</v>
      </c>
      <c r="BM324" s="240" t="s">
        <v>573</v>
      </c>
    </row>
    <row r="325" s="2" customFormat="1" ht="24.15" customHeight="1">
      <c r="A325" s="38"/>
      <c r="B325" s="39"/>
      <c r="C325" s="275" t="s">
        <v>574</v>
      </c>
      <c r="D325" s="275" t="s">
        <v>298</v>
      </c>
      <c r="E325" s="276" t="s">
        <v>575</v>
      </c>
      <c r="F325" s="277" t="s">
        <v>576</v>
      </c>
      <c r="G325" s="278" t="s">
        <v>577</v>
      </c>
      <c r="H325" s="279">
        <v>2.02</v>
      </c>
      <c r="I325" s="280"/>
      <c r="J325" s="281">
        <f>ROUND(I325*H325,2)</f>
        <v>0</v>
      </c>
      <c r="K325" s="282"/>
      <c r="L325" s="283"/>
      <c r="M325" s="284" t="s">
        <v>1</v>
      </c>
      <c r="N325" s="285" t="s">
        <v>38</v>
      </c>
      <c r="O325" s="91"/>
      <c r="P325" s="238">
        <f>O325*H325</f>
        <v>0</v>
      </c>
      <c r="Q325" s="238">
        <v>0.151</v>
      </c>
      <c r="R325" s="238">
        <f>Q325*H325</f>
        <v>0.30502000000000001</v>
      </c>
      <c r="S325" s="238">
        <v>0</v>
      </c>
      <c r="T325" s="23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0" t="s">
        <v>205</v>
      </c>
      <c r="AT325" s="240" t="s">
        <v>298</v>
      </c>
      <c r="AU325" s="240" t="s">
        <v>82</v>
      </c>
      <c r="AY325" s="17" t="s">
        <v>169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7" t="s">
        <v>80</v>
      </c>
      <c r="BK325" s="241">
        <f>ROUND(I325*H325,2)</f>
        <v>0</v>
      </c>
      <c r="BL325" s="17" t="s">
        <v>175</v>
      </c>
      <c r="BM325" s="240" t="s">
        <v>578</v>
      </c>
    </row>
    <row r="326" s="13" customFormat="1">
      <c r="A326" s="13"/>
      <c r="B326" s="242"/>
      <c r="C326" s="243"/>
      <c r="D326" s="244" t="s">
        <v>177</v>
      </c>
      <c r="E326" s="243"/>
      <c r="F326" s="246" t="s">
        <v>579</v>
      </c>
      <c r="G326" s="243"/>
      <c r="H326" s="247">
        <v>2.02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177</v>
      </c>
      <c r="AU326" s="253" t="s">
        <v>82</v>
      </c>
      <c r="AV326" s="13" t="s">
        <v>82</v>
      </c>
      <c r="AW326" s="13" t="s">
        <v>4</v>
      </c>
      <c r="AX326" s="13" t="s">
        <v>80</v>
      </c>
      <c r="AY326" s="253" t="s">
        <v>169</v>
      </c>
    </row>
    <row r="327" s="2" customFormat="1" ht="21.75" customHeight="1">
      <c r="A327" s="38"/>
      <c r="B327" s="39"/>
      <c r="C327" s="275" t="s">
        <v>580</v>
      </c>
      <c r="D327" s="275" t="s">
        <v>298</v>
      </c>
      <c r="E327" s="276" t="s">
        <v>581</v>
      </c>
      <c r="F327" s="277" t="s">
        <v>582</v>
      </c>
      <c r="G327" s="278" t="s">
        <v>577</v>
      </c>
      <c r="H327" s="279">
        <v>2.02</v>
      </c>
      <c r="I327" s="280"/>
      <c r="J327" s="281">
        <f>ROUND(I327*H327,2)</f>
        <v>0</v>
      </c>
      <c r="K327" s="282"/>
      <c r="L327" s="283"/>
      <c r="M327" s="284" t="s">
        <v>1</v>
      </c>
      <c r="N327" s="285" t="s">
        <v>38</v>
      </c>
      <c r="O327" s="91"/>
      <c r="P327" s="238">
        <f>O327*H327</f>
        <v>0</v>
      </c>
      <c r="Q327" s="238">
        <v>0.151</v>
      </c>
      <c r="R327" s="238">
        <f>Q327*H327</f>
        <v>0.30502000000000001</v>
      </c>
      <c r="S327" s="238">
        <v>0</v>
      </c>
      <c r="T327" s="239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0" t="s">
        <v>205</v>
      </c>
      <c r="AT327" s="240" t="s">
        <v>298</v>
      </c>
      <c r="AU327" s="240" t="s">
        <v>82</v>
      </c>
      <c r="AY327" s="17" t="s">
        <v>169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7" t="s">
        <v>80</v>
      </c>
      <c r="BK327" s="241">
        <f>ROUND(I327*H327,2)</f>
        <v>0</v>
      </c>
      <c r="BL327" s="17" t="s">
        <v>175</v>
      </c>
      <c r="BM327" s="240" t="s">
        <v>583</v>
      </c>
    </row>
    <row r="328" s="13" customFormat="1">
      <c r="A328" s="13"/>
      <c r="B328" s="242"/>
      <c r="C328" s="243"/>
      <c r="D328" s="244" t="s">
        <v>177</v>
      </c>
      <c r="E328" s="243"/>
      <c r="F328" s="246" t="s">
        <v>579</v>
      </c>
      <c r="G328" s="243"/>
      <c r="H328" s="247">
        <v>2.02</v>
      </c>
      <c r="I328" s="248"/>
      <c r="J328" s="243"/>
      <c r="K328" s="243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177</v>
      </c>
      <c r="AU328" s="253" t="s">
        <v>82</v>
      </c>
      <c r="AV328" s="13" t="s">
        <v>82</v>
      </c>
      <c r="AW328" s="13" t="s">
        <v>4</v>
      </c>
      <c r="AX328" s="13" t="s">
        <v>80</v>
      </c>
      <c r="AY328" s="253" t="s">
        <v>169</v>
      </c>
    </row>
    <row r="329" s="2" customFormat="1" ht="24.15" customHeight="1">
      <c r="A329" s="38"/>
      <c r="B329" s="39"/>
      <c r="C329" s="228" t="s">
        <v>584</v>
      </c>
      <c r="D329" s="228" t="s">
        <v>171</v>
      </c>
      <c r="E329" s="229" t="s">
        <v>585</v>
      </c>
      <c r="F329" s="230" t="s">
        <v>586</v>
      </c>
      <c r="G329" s="231" t="s">
        <v>174</v>
      </c>
      <c r="H329" s="232">
        <v>90</v>
      </c>
      <c r="I329" s="233"/>
      <c r="J329" s="234">
        <f>ROUND(I329*H329,2)</f>
        <v>0</v>
      </c>
      <c r="K329" s="235"/>
      <c r="L329" s="44"/>
      <c r="M329" s="236" t="s">
        <v>1</v>
      </c>
      <c r="N329" s="237" t="s">
        <v>38</v>
      </c>
      <c r="O329" s="91"/>
      <c r="P329" s="238">
        <f>O329*H329</f>
        <v>0</v>
      </c>
      <c r="Q329" s="238">
        <v>0.064000000000000001</v>
      </c>
      <c r="R329" s="238">
        <f>Q329*H329</f>
        <v>5.7599999999999998</v>
      </c>
      <c r="S329" s="238">
        <v>0</v>
      </c>
      <c r="T329" s="239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0" t="s">
        <v>175</v>
      </c>
      <c r="AT329" s="240" t="s">
        <v>171</v>
      </c>
      <c r="AU329" s="240" t="s">
        <v>82</v>
      </c>
      <c r="AY329" s="17" t="s">
        <v>169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7" t="s">
        <v>80</v>
      </c>
      <c r="BK329" s="241">
        <f>ROUND(I329*H329,2)</f>
        <v>0</v>
      </c>
      <c r="BL329" s="17" t="s">
        <v>175</v>
      </c>
      <c r="BM329" s="240" t="s">
        <v>587</v>
      </c>
    </row>
    <row r="330" s="2" customFormat="1" ht="33" customHeight="1">
      <c r="A330" s="38"/>
      <c r="B330" s="39"/>
      <c r="C330" s="275" t="s">
        <v>588</v>
      </c>
      <c r="D330" s="275" t="s">
        <v>298</v>
      </c>
      <c r="E330" s="276" t="s">
        <v>589</v>
      </c>
      <c r="F330" s="277" t="s">
        <v>590</v>
      </c>
      <c r="G330" s="278" t="s">
        <v>577</v>
      </c>
      <c r="H330" s="279">
        <v>8</v>
      </c>
      <c r="I330" s="280"/>
      <c r="J330" s="281">
        <f>ROUND(I330*H330,2)</f>
        <v>0</v>
      </c>
      <c r="K330" s="282"/>
      <c r="L330" s="283"/>
      <c r="M330" s="284" t="s">
        <v>1</v>
      </c>
      <c r="N330" s="285" t="s">
        <v>38</v>
      </c>
      <c r="O330" s="91"/>
      <c r="P330" s="238">
        <f>O330*H330</f>
        <v>0</v>
      </c>
      <c r="Q330" s="238">
        <v>3.8300000000000001</v>
      </c>
      <c r="R330" s="238">
        <f>Q330*H330</f>
        <v>30.640000000000001</v>
      </c>
      <c r="S330" s="238">
        <v>0</v>
      </c>
      <c r="T330" s="239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0" t="s">
        <v>205</v>
      </c>
      <c r="AT330" s="240" t="s">
        <v>298</v>
      </c>
      <c r="AU330" s="240" t="s">
        <v>82</v>
      </c>
      <c r="AY330" s="17" t="s">
        <v>169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7" t="s">
        <v>80</v>
      </c>
      <c r="BK330" s="241">
        <f>ROUND(I330*H330,2)</f>
        <v>0</v>
      </c>
      <c r="BL330" s="17" t="s">
        <v>175</v>
      </c>
      <c r="BM330" s="240" t="s">
        <v>591</v>
      </c>
    </row>
    <row r="331" s="2" customFormat="1" ht="33" customHeight="1">
      <c r="A331" s="38"/>
      <c r="B331" s="39"/>
      <c r="C331" s="275" t="s">
        <v>592</v>
      </c>
      <c r="D331" s="275" t="s">
        <v>298</v>
      </c>
      <c r="E331" s="276" t="s">
        <v>593</v>
      </c>
      <c r="F331" s="277" t="s">
        <v>594</v>
      </c>
      <c r="G331" s="278" t="s">
        <v>577</v>
      </c>
      <c r="H331" s="279">
        <v>2</v>
      </c>
      <c r="I331" s="280"/>
      <c r="J331" s="281">
        <f>ROUND(I331*H331,2)</f>
        <v>0</v>
      </c>
      <c r="K331" s="282"/>
      <c r="L331" s="283"/>
      <c r="M331" s="284" t="s">
        <v>1</v>
      </c>
      <c r="N331" s="285" t="s">
        <v>38</v>
      </c>
      <c r="O331" s="91"/>
      <c r="P331" s="238">
        <f>O331*H331</f>
        <v>0</v>
      </c>
      <c r="Q331" s="238">
        <v>3.8300000000000001</v>
      </c>
      <c r="R331" s="238">
        <f>Q331*H331</f>
        <v>7.6600000000000001</v>
      </c>
      <c r="S331" s="238">
        <v>0</v>
      </c>
      <c r="T331" s="239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0" t="s">
        <v>205</v>
      </c>
      <c r="AT331" s="240" t="s">
        <v>298</v>
      </c>
      <c r="AU331" s="240" t="s">
        <v>82</v>
      </c>
      <c r="AY331" s="17" t="s">
        <v>169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7" t="s">
        <v>80</v>
      </c>
      <c r="BK331" s="241">
        <f>ROUND(I331*H331,2)</f>
        <v>0</v>
      </c>
      <c r="BL331" s="17" t="s">
        <v>175</v>
      </c>
      <c r="BM331" s="240" t="s">
        <v>595</v>
      </c>
    </row>
    <row r="332" s="2" customFormat="1" ht="33" customHeight="1">
      <c r="A332" s="38"/>
      <c r="B332" s="39"/>
      <c r="C332" s="275" t="s">
        <v>596</v>
      </c>
      <c r="D332" s="275" t="s">
        <v>298</v>
      </c>
      <c r="E332" s="276" t="s">
        <v>597</v>
      </c>
      <c r="F332" s="277" t="s">
        <v>598</v>
      </c>
      <c r="G332" s="278" t="s">
        <v>577</v>
      </c>
      <c r="H332" s="279">
        <v>2</v>
      </c>
      <c r="I332" s="280"/>
      <c r="J332" s="281">
        <f>ROUND(I332*H332,2)</f>
        <v>0</v>
      </c>
      <c r="K332" s="282"/>
      <c r="L332" s="283"/>
      <c r="M332" s="284" t="s">
        <v>1</v>
      </c>
      <c r="N332" s="285" t="s">
        <v>38</v>
      </c>
      <c r="O332" s="91"/>
      <c r="P332" s="238">
        <f>O332*H332</f>
        <v>0</v>
      </c>
      <c r="Q332" s="238">
        <v>3.8300000000000001</v>
      </c>
      <c r="R332" s="238">
        <f>Q332*H332</f>
        <v>7.6600000000000001</v>
      </c>
      <c r="S332" s="238">
        <v>0</v>
      </c>
      <c r="T332" s="23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0" t="s">
        <v>205</v>
      </c>
      <c r="AT332" s="240" t="s">
        <v>298</v>
      </c>
      <c r="AU332" s="240" t="s">
        <v>82</v>
      </c>
      <c r="AY332" s="17" t="s">
        <v>169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7" t="s">
        <v>80</v>
      </c>
      <c r="BK332" s="241">
        <f>ROUND(I332*H332,2)</f>
        <v>0</v>
      </c>
      <c r="BL332" s="17" t="s">
        <v>175</v>
      </c>
      <c r="BM332" s="240" t="s">
        <v>599</v>
      </c>
    </row>
    <row r="333" s="2" customFormat="1" ht="24.15" customHeight="1">
      <c r="A333" s="38"/>
      <c r="B333" s="39"/>
      <c r="C333" s="275" t="s">
        <v>600</v>
      </c>
      <c r="D333" s="275" t="s">
        <v>298</v>
      </c>
      <c r="E333" s="276" t="s">
        <v>601</v>
      </c>
      <c r="F333" s="277" t="s">
        <v>602</v>
      </c>
      <c r="G333" s="278" t="s">
        <v>577</v>
      </c>
      <c r="H333" s="279">
        <v>5</v>
      </c>
      <c r="I333" s="280"/>
      <c r="J333" s="281">
        <f>ROUND(I333*H333,2)</f>
        <v>0</v>
      </c>
      <c r="K333" s="282"/>
      <c r="L333" s="283"/>
      <c r="M333" s="284" t="s">
        <v>1</v>
      </c>
      <c r="N333" s="285" t="s">
        <v>38</v>
      </c>
      <c r="O333" s="91"/>
      <c r="P333" s="238">
        <f>O333*H333</f>
        <v>0</v>
      </c>
      <c r="Q333" s="238">
        <v>0.51500000000000001</v>
      </c>
      <c r="R333" s="238">
        <f>Q333*H333</f>
        <v>2.5750000000000002</v>
      </c>
      <c r="S333" s="238">
        <v>0</v>
      </c>
      <c r="T333" s="239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0" t="s">
        <v>205</v>
      </c>
      <c r="AT333" s="240" t="s">
        <v>298</v>
      </c>
      <c r="AU333" s="240" t="s">
        <v>82</v>
      </c>
      <c r="AY333" s="17" t="s">
        <v>169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7" t="s">
        <v>80</v>
      </c>
      <c r="BK333" s="241">
        <f>ROUND(I333*H333,2)</f>
        <v>0</v>
      </c>
      <c r="BL333" s="17" t="s">
        <v>175</v>
      </c>
      <c r="BM333" s="240" t="s">
        <v>603</v>
      </c>
    </row>
    <row r="334" s="12" customFormat="1" ht="22.8" customHeight="1">
      <c r="A334" s="12"/>
      <c r="B334" s="212"/>
      <c r="C334" s="213"/>
      <c r="D334" s="214" t="s">
        <v>72</v>
      </c>
      <c r="E334" s="226" t="s">
        <v>205</v>
      </c>
      <c r="F334" s="226" t="s">
        <v>604</v>
      </c>
      <c r="G334" s="213"/>
      <c r="H334" s="213"/>
      <c r="I334" s="216"/>
      <c r="J334" s="227">
        <f>BK334</f>
        <v>0</v>
      </c>
      <c r="K334" s="213"/>
      <c r="L334" s="218"/>
      <c r="M334" s="219"/>
      <c r="N334" s="220"/>
      <c r="O334" s="220"/>
      <c r="P334" s="221">
        <f>SUM(P335:P353)</f>
        <v>0</v>
      </c>
      <c r="Q334" s="220"/>
      <c r="R334" s="221">
        <f>SUM(R335:R353)</f>
        <v>56.368399999999994</v>
      </c>
      <c r="S334" s="220"/>
      <c r="T334" s="222">
        <f>SUM(T335:T353)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80</v>
      </c>
      <c r="AT334" s="224" t="s">
        <v>72</v>
      </c>
      <c r="AU334" s="224" t="s">
        <v>80</v>
      </c>
      <c r="AY334" s="223" t="s">
        <v>169</v>
      </c>
      <c r="BK334" s="225">
        <f>SUM(BK335:BK353)</f>
        <v>0</v>
      </c>
    </row>
    <row r="335" s="2" customFormat="1" ht="33" customHeight="1">
      <c r="A335" s="38"/>
      <c r="B335" s="39"/>
      <c r="C335" s="228" t="s">
        <v>605</v>
      </c>
      <c r="D335" s="228" t="s">
        <v>171</v>
      </c>
      <c r="E335" s="229" t="s">
        <v>606</v>
      </c>
      <c r="F335" s="230" t="s">
        <v>607</v>
      </c>
      <c r="G335" s="231" t="s">
        <v>244</v>
      </c>
      <c r="H335" s="232">
        <v>149</v>
      </c>
      <c r="I335" s="233"/>
      <c r="J335" s="234">
        <f>ROUND(I335*H335,2)</f>
        <v>0</v>
      </c>
      <c r="K335" s="235"/>
      <c r="L335" s="44"/>
      <c r="M335" s="236" t="s">
        <v>1</v>
      </c>
      <c r="N335" s="237" t="s">
        <v>38</v>
      </c>
      <c r="O335" s="91"/>
      <c r="P335" s="238">
        <f>O335*H335</f>
        <v>0</v>
      </c>
      <c r="Q335" s="238">
        <v>1.0000000000000001E-05</v>
      </c>
      <c r="R335" s="238">
        <f>Q335*H335</f>
        <v>0.0014900000000000002</v>
      </c>
      <c r="S335" s="238">
        <v>0</v>
      </c>
      <c r="T335" s="239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0" t="s">
        <v>175</v>
      </c>
      <c r="AT335" s="240" t="s">
        <v>171</v>
      </c>
      <c r="AU335" s="240" t="s">
        <v>82</v>
      </c>
      <c r="AY335" s="17" t="s">
        <v>169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7" t="s">
        <v>80</v>
      </c>
      <c r="BK335" s="241">
        <f>ROUND(I335*H335,2)</f>
        <v>0</v>
      </c>
      <c r="BL335" s="17" t="s">
        <v>175</v>
      </c>
      <c r="BM335" s="240" t="s">
        <v>608</v>
      </c>
    </row>
    <row r="336" s="13" customFormat="1">
      <c r="A336" s="13"/>
      <c r="B336" s="242"/>
      <c r="C336" s="243"/>
      <c r="D336" s="244" t="s">
        <v>177</v>
      </c>
      <c r="E336" s="245" t="s">
        <v>1</v>
      </c>
      <c r="F336" s="246" t="s">
        <v>609</v>
      </c>
      <c r="G336" s="243"/>
      <c r="H336" s="247">
        <v>149</v>
      </c>
      <c r="I336" s="248"/>
      <c r="J336" s="243"/>
      <c r="K336" s="243"/>
      <c r="L336" s="249"/>
      <c r="M336" s="250"/>
      <c r="N336" s="251"/>
      <c r="O336" s="251"/>
      <c r="P336" s="251"/>
      <c r="Q336" s="251"/>
      <c r="R336" s="251"/>
      <c r="S336" s="251"/>
      <c r="T336" s="25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3" t="s">
        <v>177</v>
      </c>
      <c r="AU336" s="253" t="s">
        <v>82</v>
      </c>
      <c r="AV336" s="13" t="s">
        <v>82</v>
      </c>
      <c r="AW336" s="13" t="s">
        <v>30</v>
      </c>
      <c r="AX336" s="13" t="s">
        <v>80</v>
      </c>
      <c r="AY336" s="253" t="s">
        <v>169</v>
      </c>
    </row>
    <row r="337" s="2" customFormat="1" ht="16.5" customHeight="1">
      <c r="A337" s="38"/>
      <c r="B337" s="39"/>
      <c r="C337" s="275" t="s">
        <v>610</v>
      </c>
      <c r="D337" s="275" t="s">
        <v>298</v>
      </c>
      <c r="E337" s="276" t="s">
        <v>611</v>
      </c>
      <c r="F337" s="277" t="s">
        <v>612</v>
      </c>
      <c r="G337" s="278" t="s">
        <v>244</v>
      </c>
      <c r="H337" s="279">
        <v>149</v>
      </c>
      <c r="I337" s="280"/>
      <c r="J337" s="281">
        <f>ROUND(I337*H337,2)</f>
        <v>0</v>
      </c>
      <c r="K337" s="282"/>
      <c r="L337" s="283"/>
      <c r="M337" s="284" t="s">
        <v>1</v>
      </c>
      <c r="N337" s="285" t="s">
        <v>38</v>
      </c>
      <c r="O337" s="91"/>
      <c r="P337" s="238">
        <f>O337*H337</f>
        <v>0</v>
      </c>
      <c r="Q337" s="238">
        <v>0.0046899999999999997</v>
      </c>
      <c r="R337" s="238">
        <f>Q337*H337</f>
        <v>0.69880999999999993</v>
      </c>
      <c r="S337" s="238">
        <v>0</v>
      </c>
      <c r="T337" s="239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0" t="s">
        <v>205</v>
      </c>
      <c r="AT337" s="240" t="s">
        <v>298</v>
      </c>
      <c r="AU337" s="240" t="s">
        <v>82</v>
      </c>
      <c r="AY337" s="17" t="s">
        <v>169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7" t="s">
        <v>80</v>
      </c>
      <c r="BK337" s="241">
        <f>ROUND(I337*H337,2)</f>
        <v>0</v>
      </c>
      <c r="BL337" s="17" t="s">
        <v>175</v>
      </c>
      <c r="BM337" s="240" t="s">
        <v>613</v>
      </c>
    </row>
    <row r="338" s="2" customFormat="1" ht="16.5" customHeight="1">
      <c r="A338" s="38"/>
      <c r="B338" s="39"/>
      <c r="C338" s="228" t="s">
        <v>614</v>
      </c>
      <c r="D338" s="228" t="s">
        <v>171</v>
      </c>
      <c r="E338" s="229" t="s">
        <v>615</v>
      </c>
      <c r="F338" s="230" t="s">
        <v>616</v>
      </c>
      <c r="G338" s="231" t="s">
        <v>577</v>
      </c>
      <c r="H338" s="232">
        <v>33</v>
      </c>
      <c r="I338" s="233"/>
      <c r="J338" s="234">
        <f>ROUND(I338*H338,2)</f>
        <v>0</v>
      </c>
      <c r="K338" s="235"/>
      <c r="L338" s="44"/>
      <c r="M338" s="236" t="s">
        <v>1</v>
      </c>
      <c r="N338" s="237" t="s">
        <v>38</v>
      </c>
      <c r="O338" s="91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0" t="s">
        <v>175</v>
      </c>
      <c r="AT338" s="240" t="s">
        <v>171</v>
      </c>
      <c r="AU338" s="240" t="s">
        <v>82</v>
      </c>
      <c r="AY338" s="17" t="s">
        <v>169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7" t="s">
        <v>80</v>
      </c>
      <c r="BK338" s="241">
        <f>ROUND(I338*H338,2)</f>
        <v>0</v>
      </c>
      <c r="BL338" s="17" t="s">
        <v>175</v>
      </c>
      <c r="BM338" s="240" t="s">
        <v>617</v>
      </c>
    </row>
    <row r="339" s="2" customFormat="1" ht="16.5" customHeight="1">
      <c r="A339" s="38"/>
      <c r="B339" s="39"/>
      <c r="C339" s="228" t="s">
        <v>618</v>
      </c>
      <c r="D339" s="228" t="s">
        <v>171</v>
      </c>
      <c r="E339" s="229" t="s">
        <v>619</v>
      </c>
      <c r="F339" s="230" t="s">
        <v>620</v>
      </c>
      <c r="G339" s="231" t="s">
        <v>577</v>
      </c>
      <c r="H339" s="232">
        <v>21</v>
      </c>
      <c r="I339" s="233"/>
      <c r="J339" s="234">
        <f>ROUND(I339*H339,2)</f>
        <v>0</v>
      </c>
      <c r="K339" s="235"/>
      <c r="L339" s="44"/>
      <c r="M339" s="236" t="s">
        <v>1</v>
      </c>
      <c r="N339" s="237" t="s">
        <v>38</v>
      </c>
      <c r="O339" s="91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0" t="s">
        <v>175</v>
      </c>
      <c r="AT339" s="240" t="s">
        <v>171</v>
      </c>
      <c r="AU339" s="240" t="s">
        <v>82</v>
      </c>
      <c r="AY339" s="17" t="s">
        <v>169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7" t="s">
        <v>80</v>
      </c>
      <c r="BK339" s="241">
        <f>ROUND(I339*H339,2)</f>
        <v>0</v>
      </c>
      <c r="BL339" s="17" t="s">
        <v>175</v>
      </c>
      <c r="BM339" s="240" t="s">
        <v>621</v>
      </c>
    </row>
    <row r="340" s="13" customFormat="1">
      <c r="A340" s="13"/>
      <c r="B340" s="242"/>
      <c r="C340" s="243"/>
      <c r="D340" s="244" t="s">
        <v>177</v>
      </c>
      <c r="E340" s="245" t="s">
        <v>1</v>
      </c>
      <c r="F340" s="246" t="s">
        <v>622</v>
      </c>
      <c r="G340" s="243"/>
      <c r="H340" s="247">
        <v>21</v>
      </c>
      <c r="I340" s="248"/>
      <c r="J340" s="243"/>
      <c r="K340" s="243"/>
      <c r="L340" s="249"/>
      <c r="M340" s="250"/>
      <c r="N340" s="251"/>
      <c r="O340" s="251"/>
      <c r="P340" s="251"/>
      <c r="Q340" s="251"/>
      <c r="R340" s="251"/>
      <c r="S340" s="251"/>
      <c r="T340" s="25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3" t="s">
        <v>177</v>
      </c>
      <c r="AU340" s="253" t="s">
        <v>82</v>
      </c>
      <c r="AV340" s="13" t="s">
        <v>82</v>
      </c>
      <c r="AW340" s="13" t="s">
        <v>30</v>
      </c>
      <c r="AX340" s="13" t="s">
        <v>80</v>
      </c>
      <c r="AY340" s="253" t="s">
        <v>169</v>
      </c>
    </row>
    <row r="341" s="2" customFormat="1" ht="24.15" customHeight="1">
      <c r="A341" s="38"/>
      <c r="B341" s="39"/>
      <c r="C341" s="228" t="s">
        <v>623</v>
      </c>
      <c r="D341" s="228" t="s">
        <v>171</v>
      </c>
      <c r="E341" s="229" t="s">
        <v>624</v>
      </c>
      <c r="F341" s="230" t="s">
        <v>625</v>
      </c>
      <c r="G341" s="231" t="s">
        <v>577</v>
      </c>
      <c r="H341" s="232">
        <v>29</v>
      </c>
      <c r="I341" s="233"/>
      <c r="J341" s="234">
        <f>ROUND(I341*H341,2)</f>
        <v>0</v>
      </c>
      <c r="K341" s="235"/>
      <c r="L341" s="44"/>
      <c r="M341" s="236" t="s">
        <v>1</v>
      </c>
      <c r="N341" s="237" t="s">
        <v>38</v>
      </c>
      <c r="O341" s="91"/>
      <c r="P341" s="238">
        <f>O341*H341</f>
        <v>0</v>
      </c>
      <c r="Q341" s="238">
        <v>0.34089999999999998</v>
      </c>
      <c r="R341" s="238">
        <f>Q341*H341</f>
        <v>9.886099999999999</v>
      </c>
      <c r="S341" s="238">
        <v>0</v>
      </c>
      <c r="T341" s="239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0" t="s">
        <v>175</v>
      </c>
      <c r="AT341" s="240" t="s">
        <v>171</v>
      </c>
      <c r="AU341" s="240" t="s">
        <v>82</v>
      </c>
      <c r="AY341" s="17" t="s">
        <v>169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7" t="s">
        <v>80</v>
      </c>
      <c r="BK341" s="241">
        <f>ROUND(I341*H341,2)</f>
        <v>0</v>
      </c>
      <c r="BL341" s="17" t="s">
        <v>175</v>
      </c>
      <c r="BM341" s="240" t="s">
        <v>626</v>
      </c>
    </row>
    <row r="342" s="13" customFormat="1">
      <c r="A342" s="13"/>
      <c r="B342" s="242"/>
      <c r="C342" s="243"/>
      <c r="D342" s="244" t="s">
        <v>177</v>
      </c>
      <c r="E342" s="245" t="s">
        <v>1</v>
      </c>
      <c r="F342" s="246" t="s">
        <v>627</v>
      </c>
      <c r="G342" s="243"/>
      <c r="H342" s="247">
        <v>29</v>
      </c>
      <c r="I342" s="248"/>
      <c r="J342" s="243"/>
      <c r="K342" s="243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177</v>
      </c>
      <c r="AU342" s="253" t="s">
        <v>82</v>
      </c>
      <c r="AV342" s="13" t="s">
        <v>82</v>
      </c>
      <c r="AW342" s="13" t="s">
        <v>30</v>
      </c>
      <c r="AX342" s="13" t="s">
        <v>80</v>
      </c>
      <c r="AY342" s="253" t="s">
        <v>169</v>
      </c>
    </row>
    <row r="343" s="2" customFormat="1" ht="24.15" customHeight="1">
      <c r="A343" s="38"/>
      <c r="B343" s="39"/>
      <c r="C343" s="275" t="s">
        <v>628</v>
      </c>
      <c r="D343" s="275" t="s">
        <v>298</v>
      </c>
      <c r="E343" s="276" t="s">
        <v>629</v>
      </c>
      <c r="F343" s="277" t="s">
        <v>630</v>
      </c>
      <c r="G343" s="278" t="s">
        <v>577</v>
      </c>
      <c r="H343" s="279">
        <v>29</v>
      </c>
      <c r="I343" s="280"/>
      <c r="J343" s="281">
        <f>ROUND(I343*H343,2)</f>
        <v>0</v>
      </c>
      <c r="K343" s="282"/>
      <c r="L343" s="283"/>
      <c r="M343" s="284" t="s">
        <v>1</v>
      </c>
      <c r="N343" s="285" t="s">
        <v>38</v>
      </c>
      <c r="O343" s="91"/>
      <c r="P343" s="238">
        <f>O343*H343</f>
        <v>0</v>
      </c>
      <c r="Q343" s="238">
        <v>0.086999999999999994</v>
      </c>
      <c r="R343" s="238">
        <f>Q343*H343</f>
        <v>2.5229999999999997</v>
      </c>
      <c r="S343" s="238">
        <v>0</v>
      </c>
      <c r="T343" s="23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0" t="s">
        <v>205</v>
      </c>
      <c r="AT343" s="240" t="s">
        <v>298</v>
      </c>
      <c r="AU343" s="240" t="s">
        <v>82</v>
      </c>
      <c r="AY343" s="17" t="s">
        <v>169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7" t="s">
        <v>80</v>
      </c>
      <c r="BK343" s="241">
        <f>ROUND(I343*H343,2)</f>
        <v>0</v>
      </c>
      <c r="BL343" s="17" t="s">
        <v>175</v>
      </c>
      <c r="BM343" s="240" t="s">
        <v>631</v>
      </c>
    </row>
    <row r="344" s="2" customFormat="1" ht="24.15" customHeight="1">
      <c r="A344" s="38"/>
      <c r="B344" s="39"/>
      <c r="C344" s="228" t="s">
        <v>632</v>
      </c>
      <c r="D344" s="228" t="s">
        <v>171</v>
      </c>
      <c r="E344" s="229" t="s">
        <v>633</v>
      </c>
      <c r="F344" s="230" t="s">
        <v>634</v>
      </c>
      <c r="G344" s="231" t="s">
        <v>244</v>
      </c>
      <c r="H344" s="232">
        <v>17</v>
      </c>
      <c r="I344" s="233"/>
      <c r="J344" s="234">
        <f>ROUND(I344*H344,2)</f>
        <v>0</v>
      </c>
      <c r="K344" s="235"/>
      <c r="L344" s="44"/>
      <c r="M344" s="236" t="s">
        <v>1</v>
      </c>
      <c r="N344" s="237" t="s">
        <v>38</v>
      </c>
      <c r="O344" s="91"/>
      <c r="P344" s="238">
        <f>O344*H344</f>
        <v>0</v>
      </c>
      <c r="Q344" s="238">
        <v>0.43540000000000001</v>
      </c>
      <c r="R344" s="238">
        <f>Q344*H344</f>
        <v>7.4017999999999997</v>
      </c>
      <c r="S344" s="238">
        <v>0</v>
      </c>
      <c r="T344" s="239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0" t="s">
        <v>175</v>
      </c>
      <c r="AT344" s="240" t="s">
        <v>171</v>
      </c>
      <c r="AU344" s="240" t="s">
        <v>82</v>
      </c>
      <c r="AY344" s="17" t="s">
        <v>169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7" t="s">
        <v>80</v>
      </c>
      <c r="BK344" s="241">
        <f>ROUND(I344*H344,2)</f>
        <v>0</v>
      </c>
      <c r="BL344" s="17" t="s">
        <v>175</v>
      </c>
      <c r="BM344" s="240" t="s">
        <v>635</v>
      </c>
    </row>
    <row r="345" s="13" customFormat="1">
      <c r="A345" s="13"/>
      <c r="B345" s="242"/>
      <c r="C345" s="243"/>
      <c r="D345" s="244" t="s">
        <v>177</v>
      </c>
      <c r="E345" s="245" t="s">
        <v>1</v>
      </c>
      <c r="F345" s="246" t="s">
        <v>636</v>
      </c>
      <c r="G345" s="243"/>
      <c r="H345" s="247">
        <v>17</v>
      </c>
      <c r="I345" s="248"/>
      <c r="J345" s="243"/>
      <c r="K345" s="243"/>
      <c r="L345" s="249"/>
      <c r="M345" s="250"/>
      <c r="N345" s="251"/>
      <c r="O345" s="251"/>
      <c r="P345" s="251"/>
      <c r="Q345" s="251"/>
      <c r="R345" s="251"/>
      <c r="S345" s="251"/>
      <c r="T345" s="25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3" t="s">
        <v>177</v>
      </c>
      <c r="AU345" s="253" t="s">
        <v>82</v>
      </c>
      <c r="AV345" s="13" t="s">
        <v>82</v>
      </c>
      <c r="AW345" s="13" t="s">
        <v>30</v>
      </c>
      <c r="AX345" s="13" t="s">
        <v>80</v>
      </c>
      <c r="AY345" s="253" t="s">
        <v>169</v>
      </c>
    </row>
    <row r="346" s="2" customFormat="1" ht="24.15" customHeight="1">
      <c r="A346" s="38"/>
      <c r="B346" s="39"/>
      <c r="C346" s="228" t="s">
        <v>637</v>
      </c>
      <c r="D346" s="228" t="s">
        <v>171</v>
      </c>
      <c r="E346" s="229" t="s">
        <v>638</v>
      </c>
      <c r="F346" s="230" t="s">
        <v>639</v>
      </c>
      <c r="G346" s="231" t="s">
        <v>244</v>
      </c>
      <c r="H346" s="232">
        <v>50</v>
      </c>
      <c r="I346" s="233"/>
      <c r="J346" s="234">
        <f>ROUND(I346*H346,2)</f>
        <v>0</v>
      </c>
      <c r="K346" s="235"/>
      <c r="L346" s="44"/>
      <c r="M346" s="236" t="s">
        <v>1</v>
      </c>
      <c r="N346" s="237" t="s">
        <v>38</v>
      </c>
      <c r="O346" s="91"/>
      <c r="P346" s="238">
        <f>O346*H346</f>
        <v>0</v>
      </c>
      <c r="Q346" s="238">
        <v>0.11808</v>
      </c>
      <c r="R346" s="238">
        <f>Q346*H346</f>
        <v>5.9039999999999999</v>
      </c>
      <c r="S346" s="238">
        <v>0</v>
      </c>
      <c r="T346" s="239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0" t="s">
        <v>175</v>
      </c>
      <c r="AT346" s="240" t="s">
        <v>171</v>
      </c>
      <c r="AU346" s="240" t="s">
        <v>82</v>
      </c>
      <c r="AY346" s="17" t="s">
        <v>169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7" t="s">
        <v>80</v>
      </c>
      <c r="BK346" s="241">
        <f>ROUND(I346*H346,2)</f>
        <v>0</v>
      </c>
      <c r="BL346" s="17" t="s">
        <v>175</v>
      </c>
      <c r="BM346" s="240" t="s">
        <v>640</v>
      </c>
    </row>
    <row r="347" s="2" customFormat="1" ht="16.5" customHeight="1">
      <c r="A347" s="38"/>
      <c r="B347" s="39"/>
      <c r="C347" s="275" t="s">
        <v>641</v>
      </c>
      <c r="D347" s="275" t="s">
        <v>298</v>
      </c>
      <c r="E347" s="276" t="s">
        <v>642</v>
      </c>
      <c r="F347" s="277" t="s">
        <v>643</v>
      </c>
      <c r="G347" s="278" t="s">
        <v>577</v>
      </c>
      <c r="H347" s="279">
        <v>2</v>
      </c>
      <c r="I347" s="280"/>
      <c r="J347" s="281">
        <f>ROUND(I347*H347,2)</f>
        <v>0</v>
      </c>
      <c r="K347" s="282"/>
      <c r="L347" s="283"/>
      <c r="M347" s="284" t="s">
        <v>1</v>
      </c>
      <c r="N347" s="285" t="s">
        <v>38</v>
      </c>
      <c r="O347" s="91"/>
      <c r="P347" s="238">
        <f>O347*H347</f>
        <v>0</v>
      </c>
      <c r="Q347" s="238">
        <v>0.015599999999999999</v>
      </c>
      <c r="R347" s="238">
        <f>Q347*H347</f>
        <v>0.031199999999999999</v>
      </c>
      <c r="S347" s="238">
        <v>0</v>
      </c>
      <c r="T347" s="23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0" t="s">
        <v>205</v>
      </c>
      <c r="AT347" s="240" t="s">
        <v>298</v>
      </c>
      <c r="AU347" s="240" t="s">
        <v>82</v>
      </c>
      <c r="AY347" s="17" t="s">
        <v>169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7" t="s">
        <v>80</v>
      </c>
      <c r="BK347" s="241">
        <f>ROUND(I347*H347,2)</f>
        <v>0</v>
      </c>
      <c r="BL347" s="17" t="s">
        <v>175</v>
      </c>
      <c r="BM347" s="240" t="s">
        <v>644</v>
      </c>
    </row>
    <row r="348" s="2" customFormat="1" ht="24.15" customHeight="1">
      <c r="A348" s="38"/>
      <c r="B348" s="39"/>
      <c r="C348" s="275" t="s">
        <v>262</v>
      </c>
      <c r="D348" s="275" t="s">
        <v>298</v>
      </c>
      <c r="E348" s="276" t="s">
        <v>645</v>
      </c>
      <c r="F348" s="277" t="s">
        <v>646</v>
      </c>
      <c r="G348" s="278" t="s">
        <v>577</v>
      </c>
      <c r="H348" s="279">
        <v>98</v>
      </c>
      <c r="I348" s="280"/>
      <c r="J348" s="281">
        <f>ROUND(I348*H348,2)</f>
        <v>0</v>
      </c>
      <c r="K348" s="282"/>
      <c r="L348" s="283"/>
      <c r="M348" s="284" t="s">
        <v>1</v>
      </c>
      <c r="N348" s="285" t="s">
        <v>38</v>
      </c>
      <c r="O348" s="91"/>
      <c r="P348" s="238">
        <f>O348*H348</f>
        <v>0</v>
      </c>
      <c r="Q348" s="238">
        <v>0.015599999999999999</v>
      </c>
      <c r="R348" s="238">
        <f>Q348*H348</f>
        <v>1.5287999999999999</v>
      </c>
      <c r="S348" s="238">
        <v>0</v>
      </c>
      <c r="T348" s="239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0" t="s">
        <v>205</v>
      </c>
      <c r="AT348" s="240" t="s">
        <v>298</v>
      </c>
      <c r="AU348" s="240" t="s">
        <v>82</v>
      </c>
      <c r="AY348" s="17" t="s">
        <v>169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7" t="s">
        <v>80</v>
      </c>
      <c r="BK348" s="241">
        <f>ROUND(I348*H348,2)</f>
        <v>0</v>
      </c>
      <c r="BL348" s="17" t="s">
        <v>175</v>
      </c>
      <c r="BM348" s="240" t="s">
        <v>647</v>
      </c>
    </row>
    <row r="349" s="2" customFormat="1" ht="24.15" customHeight="1">
      <c r="A349" s="38"/>
      <c r="B349" s="39"/>
      <c r="C349" s="275" t="s">
        <v>648</v>
      </c>
      <c r="D349" s="275" t="s">
        <v>298</v>
      </c>
      <c r="E349" s="276" t="s">
        <v>649</v>
      </c>
      <c r="F349" s="277" t="s">
        <v>650</v>
      </c>
      <c r="G349" s="278" t="s">
        <v>577</v>
      </c>
      <c r="H349" s="279">
        <v>6</v>
      </c>
      <c r="I349" s="280"/>
      <c r="J349" s="281">
        <f>ROUND(I349*H349,2)</f>
        <v>0</v>
      </c>
      <c r="K349" s="282"/>
      <c r="L349" s="283"/>
      <c r="M349" s="284" t="s">
        <v>1</v>
      </c>
      <c r="N349" s="285" t="s">
        <v>38</v>
      </c>
      <c r="O349" s="91"/>
      <c r="P349" s="238">
        <f>O349*H349</f>
        <v>0</v>
      </c>
      <c r="Q349" s="238">
        <v>0.015599999999999999</v>
      </c>
      <c r="R349" s="238">
        <f>Q349*H349</f>
        <v>0.093599999999999989</v>
      </c>
      <c r="S349" s="238">
        <v>0</v>
      </c>
      <c r="T349" s="239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0" t="s">
        <v>205</v>
      </c>
      <c r="AT349" s="240" t="s">
        <v>298</v>
      </c>
      <c r="AU349" s="240" t="s">
        <v>82</v>
      </c>
      <c r="AY349" s="17" t="s">
        <v>169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7" t="s">
        <v>80</v>
      </c>
      <c r="BK349" s="241">
        <f>ROUND(I349*H349,2)</f>
        <v>0</v>
      </c>
      <c r="BL349" s="17" t="s">
        <v>175</v>
      </c>
      <c r="BM349" s="240" t="s">
        <v>651</v>
      </c>
    </row>
    <row r="350" s="2" customFormat="1" ht="33" customHeight="1">
      <c r="A350" s="38"/>
      <c r="B350" s="39"/>
      <c r="C350" s="275" t="s">
        <v>652</v>
      </c>
      <c r="D350" s="275" t="s">
        <v>298</v>
      </c>
      <c r="E350" s="276" t="s">
        <v>653</v>
      </c>
      <c r="F350" s="277" t="s">
        <v>654</v>
      </c>
      <c r="G350" s="278" t="s">
        <v>577</v>
      </c>
      <c r="H350" s="279">
        <v>1</v>
      </c>
      <c r="I350" s="280"/>
      <c r="J350" s="281">
        <f>ROUND(I350*H350,2)</f>
        <v>0</v>
      </c>
      <c r="K350" s="282"/>
      <c r="L350" s="283"/>
      <c r="M350" s="284" t="s">
        <v>1</v>
      </c>
      <c r="N350" s="285" t="s">
        <v>38</v>
      </c>
      <c r="O350" s="91"/>
      <c r="P350" s="238">
        <f>O350*H350</f>
        <v>0</v>
      </c>
      <c r="Q350" s="238">
        <v>0.015599999999999999</v>
      </c>
      <c r="R350" s="238">
        <f>Q350*H350</f>
        <v>0.015599999999999999</v>
      </c>
      <c r="S350" s="238">
        <v>0</v>
      </c>
      <c r="T350" s="239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0" t="s">
        <v>205</v>
      </c>
      <c r="AT350" s="240" t="s">
        <v>298</v>
      </c>
      <c r="AU350" s="240" t="s">
        <v>82</v>
      </c>
      <c r="AY350" s="17" t="s">
        <v>169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7" t="s">
        <v>80</v>
      </c>
      <c r="BK350" s="241">
        <f>ROUND(I350*H350,2)</f>
        <v>0</v>
      </c>
      <c r="BL350" s="17" t="s">
        <v>175</v>
      </c>
      <c r="BM350" s="240" t="s">
        <v>655</v>
      </c>
    </row>
    <row r="351" s="2" customFormat="1" ht="16.5" customHeight="1">
      <c r="A351" s="38"/>
      <c r="B351" s="39"/>
      <c r="C351" s="275" t="s">
        <v>656</v>
      </c>
      <c r="D351" s="275" t="s">
        <v>298</v>
      </c>
      <c r="E351" s="276" t="s">
        <v>657</v>
      </c>
      <c r="F351" s="277" t="s">
        <v>658</v>
      </c>
      <c r="G351" s="278" t="s">
        <v>659</v>
      </c>
      <c r="H351" s="279">
        <v>1</v>
      </c>
      <c r="I351" s="280"/>
      <c r="J351" s="281">
        <f>ROUND(I351*H351,2)</f>
        <v>0</v>
      </c>
      <c r="K351" s="282"/>
      <c r="L351" s="283"/>
      <c r="M351" s="284" t="s">
        <v>1</v>
      </c>
      <c r="N351" s="285" t="s">
        <v>38</v>
      </c>
      <c r="O351" s="91"/>
      <c r="P351" s="238">
        <f>O351*H351</f>
        <v>0</v>
      </c>
      <c r="Q351" s="238">
        <v>0.015599999999999999</v>
      </c>
      <c r="R351" s="238">
        <f>Q351*H351</f>
        <v>0.015599999999999999</v>
      </c>
      <c r="S351" s="238">
        <v>0</v>
      </c>
      <c r="T351" s="239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0" t="s">
        <v>205</v>
      </c>
      <c r="AT351" s="240" t="s">
        <v>298</v>
      </c>
      <c r="AU351" s="240" t="s">
        <v>82</v>
      </c>
      <c r="AY351" s="17" t="s">
        <v>169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7" t="s">
        <v>80</v>
      </c>
      <c r="BK351" s="241">
        <f>ROUND(I351*H351,2)</f>
        <v>0</v>
      </c>
      <c r="BL351" s="17" t="s">
        <v>175</v>
      </c>
      <c r="BM351" s="240" t="s">
        <v>660</v>
      </c>
    </row>
    <row r="352" s="2" customFormat="1" ht="24.15" customHeight="1">
      <c r="A352" s="38"/>
      <c r="B352" s="39"/>
      <c r="C352" s="228" t="s">
        <v>661</v>
      </c>
      <c r="D352" s="228" t="s">
        <v>171</v>
      </c>
      <c r="E352" s="229" t="s">
        <v>662</v>
      </c>
      <c r="F352" s="230" t="s">
        <v>663</v>
      </c>
      <c r="G352" s="231" t="s">
        <v>577</v>
      </c>
      <c r="H352" s="232">
        <v>45</v>
      </c>
      <c r="I352" s="233"/>
      <c r="J352" s="234">
        <f>ROUND(I352*H352,2)</f>
        <v>0</v>
      </c>
      <c r="K352" s="235"/>
      <c r="L352" s="44"/>
      <c r="M352" s="236" t="s">
        <v>1</v>
      </c>
      <c r="N352" s="237" t="s">
        <v>38</v>
      </c>
      <c r="O352" s="91"/>
      <c r="P352" s="238">
        <f>O352*H352</f>
        <v>0</v>
      </c>
      <c r="Q352" s="238">
        <v>0.42080000000000001</v>
      </c>
      <c r="R352" s="238">
        <f>Q352*H352</f>
        <v>18.936</v>
      </c>
      <c r="S352" s="238">
        <v>0</v>
      </c>
      <c r="T352" s="239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0" t="s">
        <v>175</v>
      </c>
      <c r="AT352" s="240" t="s">
        <v>171</v>
      </c>
      <c r="AU352" s="240" t="s">
        <v>82</v>
      </c>
      <c r="AY352" s="17" t="s">
        <v>169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7" t="s">
        <v>80</v>
      </c>
      <c r="BK352" s="241">
        <f>ROUND(I352*H352,2)</f>
        <v>0</v>
      </c>
      <c r="BL352" s="17" t="s">
        <v>175</v>
      </c>
      <c r="BM352" s="240" t="s">
        <v>664</v>
      </c>
    </row>
    <row r="353" s="2" customFormat="1" ht="33" customHeight="1">
      <c r="A353" s="38"/>
      <c r="B353" s="39"/>
      <c r="C353" s="228" t="s">
        <v>665</v>
      </c>
      <c r="D353" s="228" t="s">
        <v>171</v>
      </c>
      <c r="E353" s="229" t="s">
        <v>666</v>
      </c>
      <c r="F353" s="230" t="s">
        <v>667</v>
      </c>
      <c r="G353" s="231" t="s">
        <v>577</v>
      </c>
      <c r="H353" s="232">
        <v>30</v>
      </c>
      <c r="I353" s="233"/>
      <c r="J353" s="234">
        <f>ROUND(I353*H353,2)</f>
        <v>0</v>
      </c>
      <c r="K353" s="235"/>
      <c r="L353" s="44"/>
      <c r="M353" s="236" t="s">
        <v>1</v>
      </c>
      <c r="N353" s="237" t="s">
        <v>38</v>
      </c>
      <c r="O353" s="91"/>
      <c r="P353" s="238">
        <f>O353*H353</f>
        <v>0</v>
      </c>
      <c r="Q353" s="238">
        <v>0.31108000000000002</v>
      </c>
      <c r="R353" s="238">
        <f>Q353*H353</f>
        <v>9.3323999999999998</v>
      </c>
      <c r="S353" s="238">
        <v>0</v>
      </c>
      <c r="T353" s="239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0" t="s">
        <v>175</v>
      </c>
      <c r="AT353" s="240" t="s">
        <v>171</v>
      </c>
      <c r="AU353" s="240" t="s">
        <v>82</v>
      </c>
      <c r="AY353" s="17" t="s">
        <v>169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7" t="s">
        <v>80</v>
      </c>
      <c r="BK353" s="241">
        <f>ROUND(I353*H353,2)</f>
        <v>0</v>
      </c>
      <c r="BL353" s="17" t="s">
        <v>175</v>
      </c>
      <c r="BM353" s="240" t="s">
        <v>668</v>
      </c>
    </row>
    <row r="354" s="12" customFormat="1" ht="22.8" customHeight="1">
      <c r="A354" s="12"/>
      <c r="B354" s="212"/>
      <c r="C354" s="213"/>
      <c r="D354" s="214" t="s">
        <v>72</v>
      </c>
      <c r="E354" s="226" t="s">
        <v>210</v>
      </c>
      <c r="F354" s="226" t="s">
        <v>669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SUM(P355:P422)</f>
        <v>0</v>
      </c>
      <c r="Q354" s="220"/>
      <c r="R354" s="221">
        <f>SUM(R355:R422)</f>
        <v>1034.49909</v>
      </c>
      <c r="S354" s="220"/>
      <c r="T354" s="222">
        <f>SUM(T355:T422)</f>
        <v>27.434000000000001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80</v>
      </c>
      <c r="AT354" s="224" t="s">
        <v>72</v>
      </c>
      <c r="AU354" s="224" t="s">
        <v>80</v>
      </c>
      <c r="AY354" s="223" t="s">
        <v>169</v>
      </c>
      <c r="BK354" s="225">
        <f>SUM(BK355:BK422)</f>
        <v>0</v>
      </c>
    </row>
    <row r="355" s="2" customFormat="1" ht="16.5" customHeight="1">
      <c r="A355" s="38"/>
      <c r="B355" s="39"/>
      <c r="C355" s="228" t="s">
        <v>670</v>
      </c>
      <c r="D355" s="228" t="s">
        <v>171</v>
      </c>
      <c r="E355" s="229" t="s">
        <v>671</v>
      </c>
      <c r="F355" s="230" t="s">
        <v>672</v>
      </c>
      <c r="G355" s="231" t="s">
        <v>673</v>
      </c>
      <c r="H355" s="232">
        <v>60</v>
      </c>
      <c r="I355" s="233"/>
      <c r="J355" s="234">
        <f>ROUND(I355*H355,2)</f>
        <v>0</v>
      </c>
      <c r="K355" s="235"/>
      <c r="L355" s="44"/>
      <c r="M355" s="236" t="s">
        <v>1</v>
      </c>
      <c r="N355" s="237" t="s">
        <v>38</v>
      </c>
      <c r="O355" s="91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0" t="s">
        <v>175</v>
      </c>
      <c r="AT355" s="240" t="s">
        <v>171</v>
      </c>
      <c r="AU355" s="240" t="s">
        <v>82</v>
      </c>
      <c r="AY355" s="17" t="s">
        <v>169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7" t="s">
        <v>80</v>
      </c>
      <c r="BK355" s="241">
        <f>ROUND(I355*H355,2)</f>
        <v>0</v>
      </c>
      <c r="BL355" s="17" t="s">
        <v>175</v>
      </c>
      <c r="BM355" s="240" t="s">
        <v>674</v>
      </c>
    </row>
    <row r="356" s="13" customFormat="1">
      <c r="A356" s="13"/>
      <c r="B356" s="242"/>
      <c r="C356" s="243"/>
      <c r="D356" s="244" t="s">
        <v>177</v>
      </c>
      <c r="E356" s="245" t="s">
        <v>1</v>
      </c>
      <c r="F356" s="246" t="s">
        <v>675</v>
      </c>
      <c r="G356" s="243"/>
      <c r="H356" s="247">
        <v>60</v>
      </c>
      <c r="I356" s="248"/>
      <c r="J356" s="243"/>
      <c r="K356" s="243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177</v>
      </c>
      <c r="AU356" s="253" t="s">
        <v>82</v>
      </c>
      <c r="AV356" s="13" t="s">
        <v>82</v>
      </c>
      <c r="AW356" s="13" t="s">
        <v>30</v>
      </c>
      <c r="AX356" s="13" t="s">
        <v>80</v>
      </c>
      <c r="AY356" s="253" t="s">
        <v>169</v>
      </c>
    </row>
    <row r="357" s="2" customFormat="1" ht="24.15" customHeight="1">
      <c r="A357" s="38"/>
      <c r="B357" s="39"/>
      <c r="C357" s="228" t="s">
        <v>676</v>
      </c>
      <c r="D357" s="228" t="s">
        <v>171</v>
      </c>
      <c r="E357" s="229" t="s">
        <v>677</v>
      </c>
      <c r="F357" s="230" t="s">
        <v>678</v>
      </c>
      <c r="G357" s="231" t="s">
        <v>673</v>
      </c>
      <c r="H357" s="232">
        <v>60</v>
      </c>
      <c r="I357" s="233"/>
      <c r="J357" s="234">
        <f>ROUND(I357*H357,2)</f>
        <v>0</v>
      </c>
      <c r="K357" s="235"/>
      <c r="L357" s="44"/>
      <c r="M357" s="236" t="s">
        <v>1</v>
      </c>
      <c r="N357" s="237" t="s">
        <v>38</v>
      </c>
      <c r="O357" s="91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0" t="s">
        <v>175</v>
      </c>
      <c r="AT357" s="240" t="s">
        <v>171</v>
      </c>
      <c r="AU357" s="240" t="s">
        <v>82</v>
      </c>
      <c r="AY357" s="17" t="s">
        <v>169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7" t="s">
        <v>80</v>
      </c>
      <c r="BK357" s="241">
        <f>ROUND(I357*H357,2)</f>
        <v>0</v>
      </c>
      <c r="BL357" s="17" t="s">
        <v>175</v>
      </c>
      <c r="BM357" s="240" t="s">
        <v>679</v>
      </c>
    </row>
    <row r="358" s="2" customFormat="1" ht="16.5" customHeight="1">
      <c r="A358" s="38"/>
      <c r="B358" s="39"/>
      <c r="C358" s="228" t="s">
        <v>680</v>
      </c>
      <c r="D358" s="228" t="s">
        <v>171</v>
      </c>
      <c r="E358" s="229" t="s">
        <v>681</v>
      </c>
      <c r="F358" s="230" t="s">
        <v>682</v>
      </c>
      <c r="G358" s="231" t="s">
        <v>673</v>
      </c>
      <c r="H358" s="232">
        <v>60</v>
      </c>
      <c r="I358" s="233"/>
      <c r="J358" s="234">
        <f>ROUND(I358*H358,2)</f>
        <v>0</v>
      </c>
      <c r="K358" s="235"/>
      <c r="L358" s="44"/>
      <c r="M358" s="236" t="s">
        <v>1</v>
      </c>
      <c r="N358" s="237" t="s">
        <v>38</v>
      </c>
      <c r="O358" s="91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0" t="s">
        <v>175</v>
      </c>
      <c r="AT358" s="240" t="s">
        <v>171</v>
      </c>
      <c r="AU358" s="240" t="s">
        <v>82</v>
      </c>
      <c r="AY358" s="17" t="s">
        <v>169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7" t="s">
        <v>80</v>
      </c>
      <c r="BK358" s="241">
        <f>ROUND(I358*H358,2)</f>
        <v>0</v>
      </c>
      <c r="BL358" s="17" t="s">
        <v>175</v>
      </c>
      <c r="BM358" s="240" t="s">
        <v>683</v>
      </c>
    </row>
    <row r="359" s="2" customFormat="1" ht="16.5" customHeight="1">
      <c r="A359" s="38"/>
      <c r="B359" s="39"/>
      <c r="C359" s="228" t="s">
        <v>684</v>
      </c>
      <c r="D359" s="228" t="s">
        <v>171</v>
      </c>
      <c r="E359" s="229" t="s">
        <v>685</v>
      </c>
      <c r="F359" s="230" t="s">
        <v>686</v>
      </c>
      <c r="G359" s="231" t="s">
        <v>673</v>
      </c>
      <c r="H359" s="232">
        <v>60</v>
      </c>
      <c r="I359" s="233"/>
      <c r="J359" s="234">
        <f>ROUND(I359*H359,2)</f>
        <v>0</v>
      </c>
      <c r="K359" s="235"/>
      <c r="L359" s="44"/>
      <c r="M359" s="236" t="s">
        <v>1</v>
      </c>
      <c r="N359" s="237" t="s">
        <v>38</v>
      </c>
      <c r="O359" s="91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0" t="s">
        <v>175</v>
      </c>
      <c r="AT359" s="240" t="s">
        <v>171</v>
      </c>
      <c r="AU359" s="240" t="s">
        <v>82</v>
      </c>
      <c r="AY359" s="17" t="s">
        <v>169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7" t="s">
        <v>80</v>
      </c>
      <c r="BK359" s="241">
        <f>ROUND(I359*H359,2)</f>
        <v>0</v>
      </c>
      <c r="BL359" s="17" t="s">
        <v>175</v>
      </c>
      <c r="BM359" s="240" t="s">
        <v>687</v>
      </c>
    </row>
    <row r="360" s="2" customFormat="1" ht="24.15" customHeight="1">
      <c r="A360" s="38"/>
      <c r="B360" s="39"/>
      <c r="C360" s="228" t="s">
        <v>688</v>
      </c>
      <c r="D360" s="228" t="s">
        <v>171</v>
      </c>
      <c r="E360" s="229" t="s">
        <v>689</v>
      </c>
      <c r="F360" s="230" t="s">
        <v>690</v>
      </c>
      <c r="G360" s="231" t="s">
        <v>577</v>
      </c>
      <c r="H360" s="232">
        <v>51</v>
      </c>
      <c r="I360" s="233"/>
      <c r="J360" s="234">
        <f>ROUND(I360*H360,2)</f>
        <v>0</v>
      </c>
      <c r="K360" s="235"/>
      <c r="L360" s="44"/>
      <c r="M360" s="236" t="s">
        <v>1</v>
      </c>
      <c r="N360" s="237" t="s">
        <v>38</v>
      </c>
      <c r="O360" s="91"/>
      <c r="P360" s="238">
        <f>O360*H360</f>
        <v>0</v>
      </c>
      <c r="Q360" s="238">
        <v>0.00069999999999999999</v>
      </c>
      <c r="R360" s="238">
        <f>Q360*H360</f>
        <v>0.035700000000000003</v>
      </c>
      <c r="S360" s="238">
        <v>0</v>
      </c>
      <c r="T360" s="239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0" t="s">
        <v>175</v>
      </c>
      <c r="AT360" s="240" t="s">
        <v>171</v>
      </c>
      <c r="AU360" s="240" t="s">
        <v>82</v>
      </c>
      <c r="AY360" s="17" t="s">
        <v>169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7" t="s">
        <v>80</v>
      </c>
      <c r="BK360" s="241">
        <f>ROUND(I360*H360,2)</f>
        <v>0</v>
      </c>
      <c r="BL360" s="17" t="s">
        <v>175</v>
      </c>
      <c r="BM360" s="240" t="s">
        <v>691</v>
      </c>
    </row>
    <row r="361" s="13" customFormat="1">
      <c r="A361" s="13"/>
      <c r="B361" s="242"/>
      <c r="C361" s="243"/>
      <c r="D361" s="244" t="s">
        <v>177</v>
      </c>
      <c r="E361" s="245" t="s">
        <v>1</v>
      </c>
      <c r="F361" s="246" t="s">
        <v>692</v>
      </c>
      <c r="G361" s="243"/>
      <c r="H361" s="247">
        <v>51</v>
      </c>
      <c r="I361" s="248"/>
      <c r="J361" s="243"/>
      <c r="K361" s="243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177</v>
      </c>
      <c r="AU361" s="253" t="s">
        <v>82</v>
      </c>
      <c r="AV361" s="13" t="s">
        <v>82</v>
      </c>
      <c r="AW361" s="13" t="s">
        <v>30</v>
      </c>
      <c r="AX361" s="13" t="s">
        <v>80</v>
      </c>
      <c r="AY361" s="253" t="s">
        <v>169</v>
      </c>
    </row>
    <row r="362" s="2" customFormat="1" ht="24.15" customHeight="1">
      <c r="A362" s="38"/>
      <c r="B362" s="39"/>
      <c r="C362" s="275" t="s">
        <v>693</v>
      </c>
      <c r="D362" s="275" t="s">
        <v>298</v>
      </c>
      <c r="E362" s="276" t="s">
        <v>694</v>
      </c>
      <c r="F362" s="277" t="s">
        <v>695</v>
      </c>
      <c r="G362" s="278" t="s">
        <v>577</v>
      </c>
      <c r="H362" s="279">
        <v>9</v>
      </c>
      <c r="I362" s="280"/>
      <c r="J362" s="281">
        <f>ROUND(I362*H362,2)</f>
        <v>0</v>
      </c>
      <c r="K362" s="282"/>
      <c r="L362" s="283"/>
      <c r="M362" s="284" t="s">
        <v>1</v>
      </c>
      <c r="N362" s="285" t="s">
        <v>38</v>
      </c>
      <c r="O362" s="91"/>
      <c r="P362" s="238">
        <f>O362*H362</f>
        <v>0</v>
      </c>
      <c r="Q362" s="238">
        <v>0.0035000000000000001</v>
      </c>
      <c r="R362" s="238">
        <f>Q362*H362</f>
        <v>0.0315</v>
      </c>
      <c r="S362" s="238">
        <v>0</v>
      </c>
      <c r="T362" s="239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0" t="s">
        <v>205</v>
      </c>
      <c r="AT362" s="240" t="s">
        <v>298</v>
      </c>
      <c r="AU362" s="240" t="s">
        <v>82</v>
      </c>
      <c r="AY362" s="17" t="s">
        <v>169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7" t="s">
        <v>80</v>
      </c>
      <c r="BK362" s="241">
        <f>ROUND(I362*H362,2)</f>
        <v>0</v>
      </c>
      <c r="BL362" s="17" t="s">
        <v>175</v>
      </c>
      <c r="BM362" s="240" t="s">
        <v>696</v>
      </c>
    </row>
    <row r="363" s="13" customFormat="1">
      <c r="A363" s="13"/>
      <c r="B363" s="242"/>
      <c r="C363" s="243"/>
      <c r="D363" s="244" t="s">
        <v>177</v>
      </c>
      <c r="E363" s="245" t="s">
        <v>1</v>
      </c>
      <c r="F363" s="246" t="s">
        <v>697</v>
      </c>
      <c r="G363" s="243"/>
      <c r="H363" s="247">
        <v>9</v>
      </c>
      <c r="I363" s="248"/>
      <c r="J363" s="243"/>
      <c r="K363" s="243"/>
      <c r="L363" s="249"/>
      <c r="M363" s="250"/>
      <c r="N363" s="251"/>
      <c r="O363" s="251"/>
      <c r="P363" s="251"/>
      <c r="Q363" s="251"/>
      <c r="R363" s="251"/>
      <c r="S363" s="251"/>
      <c r="T363" s="25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3" t="s">
        <v>177</v>
      </c>
      <c r="AU363" s="253" t="s">
        <v>82</v>
      </c>
      <c r="AV363" s="13" t="s">
        <v>82</v>
      </c>
      <c r="AW363" s="13" t="s">
        <v>30</v>
      </c>
      <c r="AX363" s="13" t="s">
        <v>80</v>
      </c>
      <c r="AY363" s="253" t="s">
        <v>169</v>
      </c>
    </row>
    <row r="364" s="2" customFormat="1" ht="24.15" customHeight="1">
      <c r="A364" s="38"/>
      <c r="B364" s="39"/>
      <c r="C364" s="275" t="s">
        <v>698</v>
      </c>
      <c r="D364" s="275" t="s">
        <v>298</v>
      </c>
      <c r="E364" s="276" t="s">
        <v>699</v>
      </c>
      <c r="F364" s="277" t="s">
        <v>700</v>
      </c>
      <c r="G364" s="278" t="s">
        <v>577</v>
      </c>
      <c r="H364" s="279">
        <v>6</v>
      </c>
      <c r="I364" s="280"/>
      <c r="J364" s="281">
        <f>ROUND(I364*H364,2)</f>
        <v>0</v>
      </c>
      <c r="K364" s="282"/>
      <c r="L364" s="283"/>
      <c r="M364" s="284" t="s">
        <v>1</v>
      </c>
      <c r="N364" s="285" t="s">
        <v>38</v>
      </c>
      <c r="O364" s="91"/>
      <c r="P364" s="238">
        <f>O364*H364</f>
        <v>0</v>
      </c>
      <c r="Q364" s="238">
        <v>0.0025000000000000001</v>
      </c>
      <c r="R364" s="238">
        <f>Q364*H364</f>
        <v>0.014999999999999999</v>
      </c>
      <c r="S364" s="238">
        <v>0</v>
      </c>
      <c r="T364" s="239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0" t="s">
        <v>205</v>
      </c>
      <c r="AT364" s="240" t="s">
        <v>298</v>
      </c>
      <c r="AU364" s="240" t="s">
        <v>82</v>
      </c>
      <c r="AY364" s="17" t="s">
        <v>169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7" t="s">
        <v>80</v>
      </c>
      <c r="BK364" s="241">
        <f>ROUND(I364*H364,2)</f>
        <v>0</v>
      </c>
      <c r="BL364" s="17" t="s">
        <v>175</v>
      </c>
      <c r="BM364" s="240" t="s">
        <v>701</v>
      </c>
    </row>
    <row r="365" s="13" customFormat="1">
      <c r="A365" s="13"/>
      <c r="B365" s="242"/>
      <c r="C365" s="243"/>
      <c r="D365" s="244" t="s">
        <v>177</v>
      </c>
      <c r="E365" s="245" t="s">
        <v>1</v>
      </c>
      <c r="F365" s="246" t="s">
        <v>702</v>
      </c>
      <c r="G365" s="243"/>
      <c r="H365" s="247">
        <v>6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177</v>
      </c>
      <c r="AU365" s="253" t="s">
        <v>82</v>
      </c>
      <c r="AV365" s="13" t="s">
        <v>82</v>
      </c>
      <c r="AW365" s="13" t="s">
        <v>30</v>
      </c>
      <c r="AX365" s="13" t="s">
        <v>80</v>
      </c>
      <c r="AY365" s="253" t="s">
        <v>169</v>
      </c>
    </row>
    <row r="366" s="2" customFormat="1" ht="24.15" customHeight="1">
      <c r="A366" s="38"/>
      <c r="B366" s="39"/>
      <c r="C366" s="275" t="s">
        <v>703</v>
      </c>
      <c r="D366" s="275" t="s">
        <v>298</v>
      </c>
      <c r="E366" s="276" t="s">
        <v>704</v>
      </c>
      <c r="F366" s="277" t="s">
        <v>705</v>
      </c>
      <c r="G366" s="278" t="s">
        <v>577</v>
      </c>
      <c r="H366" s="279">
        <v>29</v>
      </c>
      <c r="I366" s="280"/>
      <c r="J366" s="281">
        <f>ROUND(I366*H366,2)</f>
        <v>0</v>
      </c>
      <c r="K366" s="282"/>
      <c r="L366" s="283"/>
      <c r="M366" s="284" t="s">
        <v>1</v>
      </c>
      <c r="N366" s="285" t="s">
        <v>38</v>
      </c>
      <c r="O366" s="91"/>
      <c r="P366" s="238">
        <f>O366*H366</f>
        <v>0</v>
      </c>
      <c r="Q366" s="238">
        <v>0.0025999999999999999</v>
      </c>
      <c r="R366" s="238">
        <f>Q366*H366</f>
        <v>0.075399999999999995</v>
      </c>
      <c r="S366" s="238">
        <v>0</v>
      </c>
      <c r="T366" s="239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0" t="s">
        <v>205</v>
      </c>
      <c r="AT366" s="240" t="s">
        <v>298</v>
      </c>
      <c r="AU366" s="240" t="s">
        <v>82</v>
      </c>
      <c r="AY366" s="17" t="s">
        <v>169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7" t="s">
        <v>80</v>
      </c>
      <c r="BK366" s="241">
        <f>ROUND(I366*H366,2)</f>
        <v>0</v>
      </c>
      <c r="BL366" s="17" t="s">
        <v>175</v>
      </c>
      <c r="BM366" s="240" t="s">
        <v>706</v>
      </c>
    </row>
    <row r="367" s="13" customFormat="1">
      <c r="A367" s="13"/>
      <c r="B367" s="242"/>
      <c r="C367" s="243"/>
      <c r="D367" s="244" t="s">
        <v>177</v>
      </c>
      <c r="E367" s="245" t="s">
        <v>1</v>
      </c>
      <c r="F367" s="246" t="s">
        <v>707</v>
      </c>
      <c r="G367" s="243"/>
      <c r="H367" s="247">
        <v>29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177</v>
      </c>
      <c r="AU367" s="253" t="s">
        <v>82</v>
      </c>
      <c r="AV367" s="13" t="s">
        <v>82</v>
      </c>
      <c r="AW367" s="13" t="s">
        <v>30</v>
      </c>
      <c r="AX367" s="13" t="s">
        <v>80</v>
      </c>
      <c r="AY367" s="253" t="s">
        <v>169</v>
      </c>
    </row>
    <row r="368" s="2" customFormat="1" ht="24.15" customHeight="1">
      <c r="A368" s="38"/>
      <c r="B368" s="39"/>
      <c r="C368" s="275" t="s">
        <v>708</v>
      </c>
      <c r="D368" s="275" t="s">
        <v>298</v>
      </c>
      <c r="E368" s="276" t="s">
        <v>709</v>
      </c>
      <c r="F368" s="277" t="s">
        <v>710</v>
      </c>
      <c r="G368" s="278" t="s">
        <v>577</v>
      </c>
      <c r="H368" s="279">
        <v>7</v>
      </c>
      <c r="I368" s="280"/>
      <c r="J368" s="281">
        <f>ROUND(I368*H368,2)</f>
        <v>0</v>
      </c>
      <c r="K368" s="282"/>
      <c r="L368" s="283"/>
      <c r="M368" s="284" t="s">
        <v>1</v>
      </c>
      <c r="N368" s="285" t="s">
        <v>38</v>
      </c>
      <c r="O368" s="91"/>
      <c r="P368" s="238">
        <f>O368*H368</f>
        <v>0</v>
      </c>
      <c r="Q368" s="238">
        <v>0.0051000000000000004</v>
      </c>
      <c r="R368" s="238">
        <f>Q368*H368</f>
        <v>0.035700000000000003</v>
      </c>
      <c r="S368" s="238">
        <v>0</v>
      </c>
      <c r="T368" s="239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0" t="s">
        <v>205</v>
      </c>
      <c r="AT368" s="240" t="s">
        <v>298</v>
      </c>
      <c r="AU368" s="240" t="s">
        <v>82</v>
      </c>
      <c r="AY368" s="17" t="s">
        <v>169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7" t="s">
        <v>80</v>
      </c>
      <c r="BK368" s="241">
        <f>ROUND(I368*H368,2)</f>
        <v>0</v>
      </c>
      <c r="BL368" s="17" t="s">
        <v>175</v>
      </c>
      <c r="BM368" s="240" t="s">
        <v>711</v>
      </c>
    </row>
    <row r="369" s="13" customFormat="1">
      <c r="A369" s="13"/>
      <c r="B369" s="242"/>
      <c r="C369" s="243"/>
      <c r="D369" s="244" t="s">
        <v>177</v>
      </c>
      <c r="E369" s="245" t="s">
        <v>1</v>
      </c>
      <c r="F369" s="246" t="s">
        <v>712</v>
      </c>
      <c r="G369" s="243"/>
      <c r="H369" s="247">
        <v>7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177</v>
      </c>
      <c r="AU369" s="253" t="s">
        <v>82</v>
      </c>
      <c r="AV369" s="13" t="s">
        <v>82</v>
      </c>
      <c r="AW369" s="13" t="s">
        <v>30</v>
      </c>
      <c r="AX369" s="13" t="s">
        <v>80</v>
      </c>
      <c r="AY369" s="253" t="s">
        <v>169</v>
      </c>
    </row>
    <row r="370" s="2" customFormat="1" ht="24.15" customHeight="1">
      <c r="A370" s="38"/>
      <c r="B370" s="39"/>
      <c r="C370" s="228" t="s">
        <v>713</v>
      </c>
      <c r="D370" s="228" t="s">
        <v>171</v>
      </c>
      <c r="E370" s="229" t="s">
        <v>714</v>
      </c>
      <c r="F370" s="230" t="s">
        <v>715</v>
      </c>
      <c r="G370" s="231" t="s">
        <v>577</v>
      </c>
      <c r="H370" s="232">
        <v>2</v>
      </c>
      <c r="I370" s="233"/>
      <c r="J370" s="234">
        <f>ROUND(I370*H370,2)</f>
        <v>0</v>
      </c>
      <c r="K370" s="235"/>
      <c r="L370" s="44"/>
      <c r="M370" s="236" t="s">
        <v>1</v>
      </c>
      <c r="N370" s="237" t="s">
        <v>38</v>
      </c>
      <c r="O370" s="91"/>
      <c r="P370" s="238">
        <f>O370*H370</f>
        <v>0</v>
      </c>
      <c r="Q370" s="238">
        <v>0.0010499999999999999</v>
      </c>
      <c r="R370" s="238">
        <f>Q370*H370</f>
        <v>0.0020999999999999999</v>
      </c>
      <c r="S370" s="238">
        <v>0</v>
      </c>
      <c r="T370" s="239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0" t="s">
        <v>175</v>
      </c>
      <c r="AT370" s="240" t="s">
        <v>171</v>
      </c>
      <c r="AU370" s="240" t="s">
        <v>82</v>
      </c>
      <c r="AY370" s="17" t="s">
        <v>169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7" t="s">
        <v>80</v>
      </c>
      <c r="BK370" s="241">
        <f>ROUND(I370*H370,2)</f>
        <v>0</v>
      </c>
      <c r="BL370" s="17" t="s">
        <v>175</v>
      </c>
      <c r="BM370" s="240" t="s">
        <v>716</v>
      </c>
    </row>
    <row r="371" s="2" customFormat="1" ht="24.15" customHeight="1">
      <c r="A371" s="38"/>
      <c r="B371" s="39"/>
      <c r="C371" s="275" t="s">
        <v>717</v>
      </c>
      <c r="D371" s="275" t="s">
        <v>298</v>
      </c>
      <c r="E371" s="276" t="s">
        <v>718</v>
      </c>
      <c r="F371" s="277" t="s">
        <v>719</v>
      </c>
      <c r="G371" s="278" t="s">
        <v>577</v>
      </c>
      <c r="H371" s="279">
        <v>2</v>
      </c>
      <c r="I371" s="280"/>
      <c r="J371" s="281">
        <f>ROUND(I371*H371,2)</f>
        <v>0</v>
      </c>
      <c r="K371" s="282"/>
      <c r="L371" s="283"/>
      <c r="M371" s="284" t="s">
        <v>1</v>
      </c>
      <c r="N371" s="285" t="s">
        <v>38</v>
      </c>
      <c r="O371" s="91"/>
      <c r="P371" s="238">
        <f>O371*H371</f>
        <v>0</v>
      </c>
      <c r="Q371" s="238">
        <v>0.0051999999999999998</v>
      </c>
      <c r="R371" s="238">
        <f>Q371*H371</f>
        <v>0.0104</v>
      </c>
      <c r="S371" s="238">
        <v>0</v>
      </c>
      <c r="T371" s="23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0" t="s">
        <v>205</v>
      </c>
      <c r="AT371" s="240" t="s">
        <v>298</v>
      </c>
      <c r="AU371" s="240" t="s">
        <v>82</v>
      </c>
      <c r="AY371" s="17" t="s">
        <v>169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7" t="s">
        <v>80</v>
      </c>
      <c r="BK371" s="241">
        <f>ROUND(I371*H371,2)</f>
        <v>0</v>
      </c>
      <c r="BL371" s="17" t="s">
        <v>175</v>
      </c>
      <c r="BM371" s="240" t="s">
        <v>720</v>
      </c>
    </row>
    <row r="372" s="2" customFormat="1" ht="24.15" customHeight="1">
      <c r="A372" s="38"/>
      <c r="B372" s="39"/>
      <c r="C372" s="228" t="s">
        <v>721</v>
      </c>
      <c r="D372" s="228" t="s">
        <v>171</v>
      </c>
      <c r="E372" s="229" t="s">
        <v>722</v>
      </c>
      <c r="F372" s="230" t="s">
        <v>723</v>
      </c>
      <c r="G372" s="231" t="s">
        <v>577</v>
      </c>
      <c r="H372" s="232">
        <v>39</v>
      </c>
      <c r="I372" s="233"/>
      <c r="J372" s="234">
        <f>ROUND(I372*H372,2)</f>
        <v>0</v>
      </c>
      <c r="K372" s="235"/>
      <c r="L372" s="44"/>
      <c r="M372" s="236" t="s">
        <v>1</v>
      </c>
      <c r="N372" s="237" t="s">
        <v>38</v>
      </c>
      <c r="O372" s="91"/>
      <c r="P372" s="238">
        <f>O372*H372</f>
        <v>0</v>
      </c>
      <c r="Q372" s="238">
        <v>0.11241</v>
      </c>
      <c r="R372" s="238">
        <f>Q372*H372</f>
        <v>4.3839899999999998</v>
      </c>
      <c r="S372" s="238">
        <v>0</v>
      </c>
      <c r="T372" s="239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0" t="s">
        <v>175</v>
      </c>
      <c r="AT372" s="240" t="s">
        <v>171</v>
      </c>
      <c r="AU372" s="240" t="s">
        <v>82</v>
      </c>
      <c r="AY372" s="17" t="s">
        <v>169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7" t="s">
        <v>80</v>
      </c>
      <c r="BK372" s="241">
        <f>ROUND(I372*H372,2)</f>
        <v>0</v>
      </c>
      <c r="BL372" s="17" t="s">
        <v>175</v>
      </c>
      <c r="BM372" s="240" t="s">
        <v>724</v>
      </c>
    </row>
    <row r="373" s="13" customFormat="1">
      <c r="A373" s="13"/>
      <c r="B373" s="242"/>
      <c r="C373" s="243"/>
      <c r="D373" s="244" t="s">
        <v>177</v>
      </c>
      <c r="E373" s="245" t="s">
        <v>1</v>
      </c>
      <c r="F373" s="246" t="s">
        <v>725</v>
      </c>
      <c r="G373" s="243"/>
      <c r="H373" s="247">
        <v>39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177</v>
      </c>
      <c r="AU373" s="253" t="s">
        <v>82</v>
      </c>
      <c r="AV373" s="13" t="s">
        <v>82</v>
      </c>
      <c r="AW373" s="13" t="s">
        <v>30</v>
      </c>
      <c r="AX373" s="13" t="s">
        <v>80</v>
      </c>
      <c r="AY373" s="253" t="s">
        <v>169</v>
      </c>
    </row>
    <row r="374" s="2" customFormat="1" ht="21.75" customHeight="1">
      <c r="A374" s="38"/>
      <c r="B374" s="39"/>
      <c r="C374" s="275" t="s">
        <v>726</v>
      </c>
      <c r="D374" s="275" t="s">
        <v>298</v>
      </c>
      <c r="E374" s="276" t="s">
        <v>727</v>
      </c>
      <c r="F374" s="277" t="s">
        <v>728</v>
      </c>
      <c r="G374" s="278" t="s">
        <v>577</v>
      </c>
      <c r="H374" s="279">
        <v>39</v>
      </c>
      <c r="I374" s="280"/>
      <c r="J374" s="281">
        <f>ROUND(I374*H374,2)</f>
        <v>0</v>
      </c>
      <c r="K374" s="282"/>
      <c r="L374" s="283"/>
      <c r="M374" s="284" t="s">
        <v>1</v>
      </c>
      <c r="N374" s="285" t="s">
        <v>38</v>
      </c>
      <c r="O374" s="91"/>
      <c r="P374" s="238">
        <f>O374*H374</f>
        <v>0</v>
      </c>
      <c r="Q374" s="238">
        <v>0.0061000000000000004</v>
      </c>
      <c r="R374" s="238">
        <f>Q374*H374</f>
        <v>0.23790000000000003</v>
      </c>
      <c r="S374" s="238">
        <v>0</v>
      </c>
      <c r="T374" s="239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0" t="s">
        <v>205</v>
      </c>
      <c r="AT374" s="240" t="s">
        <v>298</v>
      </c>
      <c r="AU374" s="240" t="s">
        <v>82</v>
      </c>
      <c r="AY374" s="17" t="s">
        <v>169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7" t="s">
        <v>80</v>
      </c>
      <c r="BK374" s="241">
        <f>ROUND(I374*H374,2)</f>
        <v>0</v>
      </c>
      <c r="BL374" s="17" t="s">
        <v>175</v>
      </c>
      <c r="BM374" s="240" t="s">
        <v>729</v>
      </c>
    </row>
    <row r="375" s="2" customFormat="1" ht="16.5" customHeight="1">
      <c r="A375" s="38"/>
      <c r="B375" s="39"/>
      <c r="C375" s="275" t="s">
        <v>730</v>
      </c>
      <c r="D375" s="275" t="s">
        <v>298</v>
      </c>
      <c r="E375" s="276" t="s">
        <v>731</v>
      </c>
      <c r="F375" s="277" t="s">
        <v>732</v>
      </c>
      <c r="G375" s="278" t="s">
        <v>577</v>
      </c>
      <c r="H375" s="279">
        <v>39</v>
      </c>
      <c r="I375" s="280"/>
      <c r="J375" s="281">
        <f>ROUND(I375*H375,2)</f>
        <v>0</v>
      </c>
      <c r="K375" s="282"/>
      <c r="L375" s="283"/>
      <c r="M375" s="284" t="s">
        <v>1</v>
      </c>
      <c r="N375" s="285" t="s">
        <v>38</v>
      </c>
      <c r="O375" s="91"/>
      <c r="P375" s="238">
        <f>O375*H375</f>
        <v>0</v>
      </c>
      <c r="Q375" s="238">
        <v>0.0030000000000000001</v>
      </c>
      <c r="R375" s="238">
        <f>Q375*H375</f>
        <v>0.11700000000000001</v>
      </c>
      <c r="S375" s="238">
        <v>0</v>
      </c>
      <c r="T375" s="23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0" t="s">
        <v>205</v>
      </c>
      <c r="AT375" s="240" t="s">
        <v>298</v>
      </c>
      <c r="AU375" s="240" t="s">
        <v>82</v>
      </c>
      <c r="AY375" s="17" t="s">
        <v>169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7" t="s">
        <v>80</v>
      </c>
      <c r="BK375" s="241">
        <f>ROUND(I375*H375,2)</f>
        <v>0</v>
      </c>
      <c r="BL375" s="17" t="s">
        <v>175</v>
      </c>
      <c r="BM375" s="240" t="s">
        <v>733</v>
      </c>
    </row>
    <row r="376" s="2" customFormat="1" ht="16.5" customHeight="1">
      <c r="A376" s="38"/>
      <c r="B376" s="39"/>
      <c r="C376" s="275" t="s">
        <v>734</v>
      </c>
      <c r="D376" s="275" t="s">
        <v>298</v>
      </c>
      <c r="E376" s="276" t="s">
        <v>735</v>
      </c>
      <c r="F376" s="277" t="s">
        <v>736</v>
      </c>
      <c r="G376" s="278" t="s">
        <v>577</v>
      </c>
      <c r="H376" s="279">
        <v>39</v>
      </c>
      <c r="I376" s="280"/>
      <c r="J376" s="281">
        <f>ROUND(I376*H376,2)</f>
        <v>0</v>
      </c>
      <c r="K376" s="282"/>
      <c r="L376" s="283"/>
      <c r="M376" s="284" t="s">
        <v>1</v>
      </c>
      <c r="N376" s="285" t="s">
        <v>38</v>
      </c>
      <c r="O376" s="91"/>
      <c r="P376" s="238">
        <f>O376*H376</f>
        <v>0</v>
      </c>
      <c r="Q376" s="238">
        <v>0.00010000000000000001</v>
      </c>
      <c r="R376" s="238">
        <f>Q376*H376</f>
        <v>0.0039000000000000003</v>
      </c>
      <c r="S376" s="238">
        <v>0</v>
      </c>
      <c r="T376" s="239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0" t="s">
        <v>205</v>
      </c>
      <c r="AT376" s="240" t="s">
        <v>298</v>
      </c>
      <c r="AU376" s="240" t="s">
        <v>82</v>
      </c>
      <c r="AY376" s="17" t="s">
        <v>169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7" t="s">
        <v>80</v>
      </c>
      <c r="BK376" s="241">
        <f>ROUND(I376*H376,2)</f>
        <v>0</v>
      </c>
      <c r="BL376" s="17" t="s">
        <v>175</v>
      </c>
      <c r="BM376" s="240" t="s">
        <v>737</v>
      </c>
    </row>
    <row r="377" s="2" customFormat="1" ht="24.15" customHeight="1">
      <c r="A377" s="38"/>
      <c r="B377" s="39"/>
      <c r="C377" s="228" t="s">
        <v>738</v>
      </c>
      <c r="D377" s="228" t="s">
        <v>171</v>
      </c>
      <c r="E377" s="229" t="s">
        <v>739</v>
      </c>
      <c r="F377" s="230" t="s">
        <v>740</v>
      </c>
      <c r="G377" s="231" t="s">
        <v>244</v>
      </c>
      <c r="H377" s="232">
        <v>180</v>
      </c>
      <c r="I377" s="233"/>
      <c r="J377" s="234">
        <f>ROUND(I377*H377,2)</f>
        <v>0</v>
      </c>
      <c r="K377" s="235"/>
      <c r="L377" s="44"/>
      <c r="M377" s="236" t="s">
        <v>1</v>
      </c>
      <c r="N377" s="237" t="s">
        <v>38</v>
      </c>
      <c r="O377" s="91"/>
      <c r="P377" s="238">
        <f>O377*H377</f>
        <v>0</v>
      </c>
      <c r="Q377" s="238">
        <v>0.00033</v>
      </c>
      <c r="R377" s="238">
        <f>Q377*H377</f>
        <v>0.059400000000000001</v>
      </c>
      <c r="S377" s="238">
        <v>0</v>
      </c>
      <c r="T377" s="23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0" t="s">
        <v>175</v>
      </c>
      <c r="AT377" s="240" t="s">
        <v>171</v>
      </c>
      <c r="AU377" s="240" t="s">
        <v>82</v>
      </c>
      <c r="AY377" s="17" t="s">
        <v>169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7" t="s">
        <v>80</v>
      </c>
      <c r="BK377" s="241">
        <f>ROUND(I377*H377,2)</f>
        <v>0</v>
      </c>
      <c r="BL377" s="17" t="s">
        <v>175</v>
      </c>
      <c r="BM377" s="240" t="s">
        <v>741</v>
      </c>
    </row>
    <row r="378" s="13" customFormat="1">
      <c r="A378" s="13"/>
      <c r="B378" s="242"/>
      <c r="C378" s="243"/>
      <c r="D378" s="244" t="s">
        <v>177</v>
      </c>
      <c r="E378" s="245" t="s">
        <v>1</v>
      </c>
      <c r="F378" s="246" t="s">
        <v>742</v>
      </c>
      <c r="G378" s="243"/>
      <c r="H378" s="247">
        <v>180</v>
      </c>
      <c r="I378" s="248"/>
      <c r="J378" s="243"/>
      <c r="K378" s="243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177</v>
      </c>
      <c r="AU378" s="253" t="s">
        <v>82</v>
      </c>
      <c r="AV378" s="13" t="s">
        <v>82</v>
      </c>
      <c r="AW378" s="13" t="s">
        <v>30</v>
      </c>
      <c r="AX378" s="13" t="s">
        <v>80</v>
      </c>
      <c r="AY378" s="253" t="s">
        <v>169</v>
      </c>
    </row>
    <row r="379" s="2" customFormat="1" ht="24.15" customHeight="1">
      <c r="A379" s="38"/>
      <c r="B379" s="39"/>
      <c r="C379" s="228" t="s">
        <v>743</v>
      </c>
      <c r="D379" s="228" t="s">
        <v>171</v>
      </c>
      <c r="E379" s="229" t="s">
        <v>744</v>
      </c>
      <c r="F379" s="230" t="s">
        <v>745</v>
      </c>
      <c r="G379" s="231" t="s">
        <v>244</v>
      </c>
      <c r="H379" s="232">
        <v>80</v>
      </c>
      <c r="I379" s="233"/>
      <c r="J379" s="234">
        <f>ROUND(I379*H379,2)</f>
        <v>0</v>
      </c>
      <c r="K379" s="235"/>
      <c r="L379" s="44"/>
      <c r="M379" s="236" t="s">
        <v>1</v>
      </c>
      <c r="N379" s="237" t="s">
        <v>38</v>
      </c>
      <c r="O379" s="91"/>
      <c r="P379" s="238">
        <f>O379*H379</f>
        <v>0</v>
      </c>
      <c r="Q379" s="238">
        <v>0.00033</v>
      </c>
      <c r="R379" s="238">
        <f>Q379*H379</f>
        <v>0.0264</v>
      </c>
      <c r="S379" s="238">
        <v>0</v>
      </c>
      <c r="T379" s="239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0" t="s">
        <v>175</v>
      </c>
      <c r="AT379" s="240" t="s">
        <v>171</v>
      </c>
      <c r="AU379" s="240" t="s">
        <v>82</v>
      </c>
      <c r="AY379" s="17" t="s">
        <v>169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7" t="s">
        <v>80</v>
      </c>
      <c r="BK379" s="241">
        <f>ROUND(I379*H379,2)</f>
        <v>0</v>
      </c>
      <c r="BL379" s="17" t="s">
        <v>175</v>
      </c>
      <c r="BM379" s="240" t="s">
        <v>746</v>
      </c>
    </row>
    <row r="380" s="13" customFormat="1">
      <c r="A380" s="13"/>
      <c r="B380" s="242"/>
      <c r="C380" s="243"/>
      <c r="D380" s="244" t="s">
        <v>177</v>
      </c>
      <c r="E380" s="245" t="s">
        <v>1</v>
      </c>
      <c r="F380" s="246" t="s">
        <v>747</v>
      </c>
      <c r="G380" s="243"/>
      <c r="H380" s="247">
        <v>80</v>
      </c>
      <c r="I380" s="248"/>
      <c r="J380" s="243"/>
      <c r="K380" s="243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177</v>
      </c>
      <c r="AU380" s="253" t="s">
        <v>82</v>
      </c>
      <c r="AV380" s="13" t="s">
        <v>82</v>
      </c>
      <c r="AW380" s="13" t="s">
        <v>30</v>
      </c>
      <c r="AX380" s="13" t="s">
        <v>80</v>
      </c>
      <c r="AY380" s="253" t="s">
        <v>169</v>
      </c>
    </row>
    <row r="381" s="2" customFormat="1" ht="24.15" customHeight="1">
      <c r="A381" s="38"/>
      <c r="B381" s="39"/>
      <c r="C381" s="228" t="s">
        <v>748</v>
      </c>
      <c r="D381" s="228" t="s">
        <v>171</v>
      </c>
      <c r="E381" s="229" t="s">
        <v>749</v>
      </c>
      <c r="F381" s="230" t="s">
        <v>750</v>
      </c>
      <c r="G381" s="231" t="s">
        <v>244</v>
      </c>
      <c r="H381" s="232">
        <v>600</v>
      </c>
      <c r="I381" s="233"/>
      <c r="J381" s="234">
        <f>ROUND(I381*H381,2)</f>
        <v>0</v>
      </c>
      <c r="K381" s="235"/>
      <c r="L381" s="44"/>
      <c r="M381" s="236" t="s">
        <v>1</v>
      </c>
      <c r="N381" s="237" t="s">
        <v>38</v>
      </c>
      <c r="O381" s="91"/>
      <c r="P381" s="238">
        <f>O381*H381</f>
        <v>0</v>
      </c>
      <c r="Q381" s="238">
        <v>0.00011</v>
      </c>
      <c r="R381" s="238">
        <f>Q381*H381</f>
        <v>0.066000000000000003</v>
      </c>
      <c r="S381" s="238">
        <v>0</v>
      </c>
      <c r="T381" s="23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0" t="s">
        <v>175</v>
      </c>
      <c r="AT381" s="240" t="s">
        <v>171</v>
      </c>
      <c r="AU381" s="240" t="s">
        <v>82</v>
      </c>
      <c r="AY381" s="17" t="s">
        <v>169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7" t="s">
        <v>80</v>
      </c>
      <c r="BK381" s="241">
        <f>ROUND(I381*H381,2)</f>
        <v>0</v>
      </c>
      <c r="BL381" s="17" t="s">
        <v>175</v>
      </c>
      <c r="BM381" s="240" t="s">
        <v>751</v>
      </c>
    </row>
    <row r="382" s="2" customFormat="1" ht="24.15" customHeight="1">
      <c r="A382" s="38"/>
      <c r="B382" s="39"/>
      <c r="C382" s="228" t="s">
        <v>752</v>
      </c>
      <c r="D382" s="228" t="s">
        <v>171</v>
      </c>
      <c r="E382" s="229" t="s">
        <v>753</v>
      </c>
      <c r="F382" s="230" t="s">
        <v>754</v>
      </c>
      <c r="G382" s="231" t="s">
        <v>174</v>
      </c>
      <c r="H382" s="232">
        <v>10</v>
      </c>
      <c r="I382" s="233"/>
      <c r="J382" s="234">
        <f>ROUND(I382*H382,2)</f>
        <v>0</v>
      </c>
      <c r="K382" s="235"/>
      <c r="L382" s="44"/>
      <c r="M382" s="236" t="s">
        <v>1</v>
      </c>
      <c r="N382" s="237" t="s">
        <v>38</v>
      </c>
      <c r="O382" s="91"/>
      <c r="P382" s="238">
        <f>O382*H382</f>
        <v>0</v>
      </c>
      <c r="Q382" s="238">
        <v>0.0025999999999999999</v>
      </c>
      <c r="R382" s="238">
        <f>Q382*H382</f>
        <v>0.025999999999999999</v>
      </c>
      <c r="S382" s="238">
        <v>0</v>
      </c>
      <c r="T382" s="239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0" t="s">
        <v>175</v>
      </c>
      <c r="AT382" s="240" t="s">
        <v>171</v>
      </c>
      <c r="AU382" s="240" t="s">
        <v>82</v>
      </c>
      <c r="AY382" s="17" t="s">
        <v>169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7" t="s">
        <v>80</v>
      </c>
      <c r="BK382" s="241">
        <f>ROUND(I382*H382,2)</f>
        <v>0</v>
      </c>
      <c r="BL382" s="17" t="s">
        <v>175</v>
      </c>
      <c r="BM382" s="240" t="s">
        <v>755</v>
      </c>
    </row>
    <row r="383" s="14" customFormat="1">
      <c r="A383" s="14"/>
      <c r="B383" s="254"/>
      <c r="C383" s="255"/>
      <c r="D383" s="244" t="s">
        <v>177</v>
      </c>
      <c r="E383" s="256" t="s">
        <v>1</v>
      </c>
      <c r="F383" s="257" t="s">
        <v>756</v>
      </c>
      <c r="G383" s="255"/>
      <c r="H383" s="256" t="s">
        <v>1</v>
      </c>
      <c r="I383" s="258"/>
      <c r="J383" s="255"/>
      <c r="K383" s="255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177</v>
      </c>
      <c r="AU383" s="263" t="s">
        <v>82</v>
      </c>
      <c r="AV383" s="14" t="s">
        <v>80</v>
      </c>
      <c r="AW383" s="14" t="s">
        <v>4</v>
      </c>
      <c r="AX383" s="14" t="s">
        <v>73</v>
      </c>
      <c r="AY383" s="263" t="s">
        <v>169</v>
      </c>
    </row>
    <row r="384" s="13" customFormat="1">
      <c r="A384" s="13"/>
      <c r="B384" s="242"/>
      <c r="C384" s="243"/>
      <c r="D384" s="244" t="s">
        <v>177</v>
      </c>
      <c r="E384" s="245" t="s">
        <v>1</v>
      </c>
      <c r="F384" s="246" t="s">
        <v>757</v>
      </c>
      <c r="G384" s="243"/>
      <c r="H384" s="247">
        <v>10</v>
      </c>
      <c r="I384" s="248"/>
      <c r="J384" s="243"/>
      <c r="K384" s="243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177</v>
      </c>
      <c r="AU384" s="253" t="s">
        <v>82</v>
      </c>
      <c r="AV384" s="13" t="s">
        <v>82</v>
      </c>
      <c r="AW384" s="13" t="s">
        <v>30</v>
      </c>
      <c r="AX384" s="13" t="s">
        <v>80</v>
      </c>
      <c r="AY384" s="253" t="s">
        <v>169</v>
      </c>
    </row>
    <row r="385" s="2" customFormat="1" ht="24.15" customHeight="1">
      <c r="A385" s="38"/>
      <c r="B385" s="39"/>
      <c r="C385" s="228" t="s">
        <v>758</v>
      </c>
      <c r="D385" s="228" t="s">
        <v>171</v>
      </c>
      <c r="E385" s="229" t="s">
        <v>759</v>
      </c>
      <c r="F385" s="230" t="s">
        <v>760</v>
      </c>
      <c r="G385" s="231" t="s">
        <v>174</v>
      </c>
      <c r="H385" s="232">
        <v>12</v>
      </c>
      <c r="I385" s="233"/>
      <c r="J385" s="234">
        <f>ROUND(I385*H385,2)</f>
        <v>0</v>
      </c>
      <c r="K385" s="235"/>
      <c r="L385" s="44"/>
      <c r="M385" s="236" t="s">
        <v>1</v>
      </c>
      <c r="N385" s="237" t="s">
        <v>38</v>
      </c>
      <c r="O385" s="91"/>
      <c r="P385" s="238">
        <f>O385*H385</f>
        <v>0</v>
      </c>
      <c r="Q385" s="238">
        <v>0.0025999999999999999</v>
      </c>
      <c r="R385" s="238">
        <f>Q385*H385</f>
        <v>0.031199999999999999</v>
      </c>
      <c r="S385" s="238">
        <v>0</v>
      </c>
      <c r="T385" s="239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0" t="s">
        <v>175</v>
      </c>
      <c r="AT385" s="240" t="s">
        <v>171</v>
      </c>
      <c r="AU385" s="240" t="s">
        <v>82</v>
      </c>
      <c r="AY385" s="17" t="s">
        <v>169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7" t="s">
        <v>80</v>
      </c>
      <c r="BK385" s="241">
        <f>ROUND(I385*H385,2)</f>
        <v>0</v>
      </c>
      <c r="BL385" s="17" t="s">
        <v>175</v>
      </c>
      <c r="BM385" s="240" t="s">
        <v>761</v>
      </c>
    </row>
    <row r="386" s="2" customFormat="1" ht="33" customHeight="1">
      <c r="A386" s="38"/>
      <c r="B386" s="39"/>
      <c r="C386" s="228" t="s">
        <v>762</v>
      </c>
      <c r="D386" s="228" t="s">
        <v>171</v>
      </c>
      <c r="E386" s="229" t="s">
        <v>763</v>
      </c>
      <c r="F386" s="230" t="s">
        <v>764</v>
      </c>
      <c r="G386" s="231" t="s">
        <v>244</v>
      </c>
      <c r="H386" s="232">
        <v>1123</v>
      </c>
      <c r="I386" s="233"/>
      <c r="J386" s="234">
        <f>ROUND(I386*H386,2)</f>
        <v>0</v>
      </c>
      <c r="K386" s="235"/>
      <c r="L386" s="44"/>
      <c r="M386" s="236" t="s">
        <v>1</v>
      </c>
      <c r="N386" s="237" t="s">
        <v>38</v>
      </c>
      <c r="O386" s="91"/>
      <c r="P386" s="238">
        <f>O386*H386</f>
        <v>0</v>
      </c>
      <c r="Q386" s="238">
        <v>0.080879999999999994</v>
      </c>
      <c r="R386" s="238">
        <f>Q386*H386</f>
        <v>90.828239999999994</v>
      </c>
      <c r="S386" s="238">
        <v>0</v>
      </c>
      <c r="T386" s="239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0" t="s">
        <v>175</v>
      </c>
      <c r="AT386" s="240" t="s">
        <v>171</v>
      </c>
      <c r="AU386" s="240" t="s">
        <v>82</v>
      </c>
      <c r="AY386" s="17" t="s">
        <v>169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7" t="s">
        <v>80</v>
      </c>
      <c r="BK386" s="241">
        <f>ROUND(I386*H386,2)</f>
        <v>0</v>
      </c>
      <c r="BL386" s="17" t="s">
        <v>175</v>
      </c>
      <c r="BM386" s="240" t="s">
        <v>765</v>
      </c>
    </row>
    <row r="387" s="13" customFormat="1">
      <c r="A387" s="13"/>
      <c r="B387" s="242"/>
      <c r="C387" s="243"/>
      <c r="D387" s="244" t="s">
        <v>177</v>
      </c>
      <c r="E387" s="245" t="s">
        <v>1</v>
      </c>
      <c r="F387" s="246" t="s">
        <v>766</v>
      </c>
      <c r="G387" s="243"/>
      <c r="H387" s="247">
        <v>1123</v>
      </c>
      <c r="I387" s="248"/>
      <c r="J387" s="243"/>
      <c r="K387" s="243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177</v>
      </c>
      <c r="AU387" s="253" t="s">
        <v>82</v>
      </c>
      <c r="AV387" s="13" t="s">
        <v>82</v>
      </c>
      <c r="AW387" s="13" t="s">
        <v>30</v>
      </c>
      <c r="AX387" s="13" t="s">
        <v>80</v>
      </c>
      <c r="AY387" s="253" t="s">
        <v>169</v>
      </c>
    </row>
    <row r="388" s="2" customFormat="1" ht="16.5" customHeight="1">
      <c r="A388" s="38"/>
      <c r="B388" s="39"/>
      <c r="C388" s="275" t="s">
        <v>767</v>
      </c>
      <c r="D388" s="275" t="s">
        <v>298</v>
      </c>
      <c r="E388" s="276" t="s">
        <v>768</v>
      </c>
      <c r="F388" s="277" t="s">
        <v>769</v>
      </c>
      <c r="G388" s="278" t="s">
        <v>244</v>
      </c>
      <c r="H388" s="279">
        <v>1123</v>
      </c>
      <c r="I388" s="280"/>
      <c r="J388" s="281">
        <f>ROUND(I388*H388,2)</f>
        <v>0</v>
      </c>
      <c r="K388" s="282"/>
      <c r="L388" s="283"/>
      <c r="M388" s="284" t="s">
        <v>1</v>
      </c>
      <c r="N388" s="285" t="s">
        <v>38</v>
      </c>
      <c r="O388" s="91"/>
      <c r="P388" s="238">
        <f>O388*H388</f>
        <v>0</v>
      </c>
      <c r="Q388" s="238">
        <v>0.114</v>
      </c>
      <c r="R388" s="238">
        <f>Q388*H388</f>
        <v>128.02199999999999</v>
      </c>
      <c r="S388" s="238">
        <v>0</v>
      </c>
      <c r="T388" s="239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0" t="s">
        <v>205</v>
      </c>
      <c r="AT388" s="240" t="s">
        <v>298</v>
      </c>
      <c r="AU388" s="240" t="s">
        <v>82</v>
      </c>
      <c r="AY388" s="17" t="s">
        <v>169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7" t="s">
        <v>80</v>
      </c>
      <c r="BK388" s="241">
        <f>ROUND(I388*H388,2)</f>
        <v>0</v>
      </c>
      <c r="BL388" s="17" t="s">
        <v>175</v>
      </c>
      <c r="BM388" s="240" t="s">
        <v>770</v>
      </c>
    </row>
    <row r="389" s="2" customFormat="1" ht="33" customHeight="1">
      <c r="A389" s="38"/>
      <c r="B389" s="39"/>
      <c r="C389" s="228" t="s">
        <v>771</v>
      </c>
      <c r="D389" s="228" t="s">
        <v>171</v>
      </c>
      <c r="E389" s="229" t="s">
        <v>772</v>
      </c>
      <c r="F389" s="230" t="s">
        <v>773</v>
      </c>
      <c r="G389" s="231" t="s">
        <v>244</v>
      </c>
      <c r="H389" s="232">
        <v>2518</v>
      </c>
      <c r="I389" s="233"/>
      <c r="J389" s="234">
        <f>ROUND(I389*H389,2)</f>
        <v>0</v>
      </c>
      <c r="K389" s="235"/>
      <c r="L389" s="44"/>
      <c r="M389" s="236" t="s">
        <v>1</v>
      </c>
      <c r="N389" s="237" t="s">
        <v>38</v>
      </c>
      <c r="O389" s="91"/>
      <c r="P389" s="238">
        <f>O389*H389</f>
        <v>0</v>
      </c>
      <c r="Q389" s="238">
        <v>0.15540000000000001</v>
      </c>
      <c r="R389" s="238">
        <f>Q389*H389</f>
        <v>391.29720000000003</v>
      </c>
      <c r="S389" s="238">
        <v>0</v>
      </c>
      <c r="T389" s="239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40" t="s">
        <v>175</v>
      </c>
      <c r="AT389" s="240" t="s">
        <v>171</v>
      </c>
      <c r="AU389" s="240" t="s">
        <v>82</v>
      </c>
      <c r="AY389" s="17" t="s">
        <v>169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7" t="s">
        <v>80</v>
      </c>
      <c r="BK389" s="241">
        <f>ROUND(I389*H389,2)</f>
        <v>0</v>
      </c>
      <c r="BL389" s="17" t="s">
        <v>175</v>
      </c>
      <c r="BM389" s="240" t="s">
        <v>774</v>
      </c>
    </row>
    <row r="390" s="13" customFormat="1">
      <c r="A390" s="13"/>
      <c r="B390" s="242"/>
      <c r="C390" s="243"/>
      <c r="D390" s="244" t="s">
        <v>177</v>
      </c>
      <c r="E390" s="245" t="s">
        <v>1</v>
      </c>
      <c r="F390" s="246" t="s">
        <v>775</v>
      </c>
      <c r="G390" s="243"/>
      <c r="H390" s="247">
        <v>690</v>
      </c>
      <c r="I390" s="248"/>
      <c r="J390" s="243"/>
      <c r="K390" s="243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177</v>
      </c>
      <c r="AU390" s="253" t="s">
        <v>82</v>
      </c>
      <c r="AV390" s="13" t="s">
        <v>82</v>
      </c>
      <c r="AW390" s="13" t="s">
        <v>30</v>
      </c>
      <c r="AX390" s="13" t="s">
        <v>73</v>
      </c>
      <c r="AY390" s="253" t="s">
        <v>169</v>
      </c>
    </row>
    <row r="391" s="13" customFormat="1">
      <c r="A391" s="13"/>
      <c r="B391" s="242"/>
      <c r="C391" s="243"/>
      <c r="D391" s="244" t="s">
        <v>177</v>
      </c>
      <c r="E391" s="245" t="s">
        <v>1</v>
      </c>
      <c r="F391" s="246" t="s">
        <v>776</v>
      </c>
      <c r="G391" s="243"/>
      <c r="H391" s="247">
        <v>1345</v>
      </c>
      <c r="I391" s="248"/>
      <c r="J391" s="243"/>
      <c r="K391" s="243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177</v>
      </c>
      <c r="AU391" s="253" t="s">
        <v>82</v>
      </c>
      <c r="AV391" s="13" t="s">
        <v>82</v>
      </c>
      <c r="AW391" s="13" t="s">
        <v>30</v>
      </c>
      <c r="AX391" s="13" t="s">
        <v>73</v>
      </c>
      <c r="AY391" s="253" t="s">
        <v>169</v>
      </c>
    </row>
    <row r="392" s="13" customFormat="1">
      <c r="A392" s="13"/>
      <c r="B392" s="242"/>
      <c r="C392" s="243"/>
      <c r="D392" s="244" t="s">
        <v>177</v>
      </c>
      <c r="E392" s="245" t="s">
        <v>1</v>
      </c>
      <c r="F392" s="246" t="s">
        <v>777</v>
      </c>
      <c r="G392" s="243"/>
      <c r="H392" s="247">
        <v>363</v>
      </c>
      <c r="I392" s="248"/>
      <c r="J392" s="243"/>
      <c r="K392" s="243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177</v>
      </c>
      <c r="AU392" s="253" t="s">
        <v>82</v>
      </c>
      <c r="AV392" s="13" t="s">
        <v>82</v>
      </c>
      <c r="AW392" s="13" t="s">
        <v>30</v>
      </c>
      <c r="AX392" s="13" t="s">
        <v>73</v>
      </c>
      <c r="AY392" s="253" t="s">
        <v>169</v>
      </c>
    </row>
    <row r="393" s="13" customFormat="1">
      <c r="A393" s="13"/>
      <c r="B393" s="242"/>
      <c r="C393" s="243"/>
      <c r="D393" s="244" t="s">
        <v>177</v>
      </c>
      <c r="E393" s="245" t="s">
        <v>1</v>
      </c>
      <c r="F393" s="246" t="s">
        <v>778</v>
      </c>
      <c r="G393" s="243"/>
      <c r="H393" s="247">
        <v>70</v>
      </c>
      <c r="I393" s="248"/>
      <c r="J393" s="243"/>
      <c r="K393" s="243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177</v>
      </c>
      <c r="AU393" s="253" t="s">
        <v>82</v>
      </c>
      <c r="AV393" s="13" t="s">
        <v>82</v>
      </c>
      <c r="AW393" s="13" t="s">
        <v>30</v>
      </c>
      <c r="AX393" s="13" t="s">
        <v>73</v>
      </c>
      <c r="AY393" s="253" t="s">
        <v>169</v>
      </c>
    </row>
    <row r="394" s="13" customFormat="1">
      <c r="A394" s="13"/>
      <c r="B394" s="242"/>
      <c r="C394" s="243"/>
      <c r="D394" s="244" t="s">
        <v>177</v>
      </c>
      <c r="E394" s="245" t="s">
        <v>1</v>
      </c>
      <c r="F394" s="246" t="s">
        <v>779</v>
      </c>
      <c r="G394" s="243"/>
      <c r="H394" s="247">
        <v>50</v>
      </c>
      <c r="I394" s="248"/>
      <c r="J394" s="243"/>
      <c r="K394" s="243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177</v>
      </c>
      <c r="AU394" s="253" t="s">
        <v>82</v>
      </c>
      <c r="AV394" s="13" t="s">
        <v>82</v>
      </c>
      <c r="AW394" s="13" t="s">
        <v>30</v>
      </c>
      <c r="AX394" s="13" t="s">
        <v>73</v>
      </c>
      <c r="AY394" s="253" t="s">
        <v>169</v>
      </c>
    </row>
    <row r="395" s="15" customFormat="1">
      <c r="A395" s="15"/>
      <c r="B395" s="264"/>
      <c r="C395" s="265"/>
      <c r="D395" s="244" t="s">
        <v>177</v>
      </c>
      <c r="E395" s="266" t="s">
        <v>1</v>
      </c>
      <c r="F395" s="267" t="s">
        <v>237</v>
      </c>
      <c r="G395" s="265"/>
      <c r="H395" s="268">
        <v>2518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4" t="s">
        <v>177</v>
      </c>
      <c r="AU395" s="274" t="s">
        <v>82</v>
      </c>
      <c r="AV395" s="15" t="s">
        <v>175</v>
      </c>
      <c r="AW395" s="15" t="s">
        <v>30</v>
      </c>
      <c r="AX395" s="15" t="s">
        <v>80</v>
      </c>
      <c r="AY395" s="274" t="s">
        <v>169</v>
      </c>
    </row>
    <row r="396" s="2" customFormat="1" ht="24.15" customHeight="1">
      <c r="A396" s="38"/>
      <c r="B396" s="39"/>
      <c r="C396" s="275" t="s">
        <v>780</v>
      </c>
      <c r="D396" s="275" t="s">
        <v>298</v>
      </c>
      <c r="E396" s="276" t="s">
        <v>781</v>
      </c>
      <c r="F396" s="277" t="s">
        <v>782</v>
      </c>
      <c r="G396" s="278" t="s">
        <v>244</v>
      </c>
      <c r="H396" s="279">
        <v>70</v>
      </c>
      <c r="I396" s="280"/>
      <c r="J396" s="281">
        <f>ROUND(I396*H396,2)</f>
        <v>0</v>
      </c>
      <c r="K396" s="282"/>
      <c r="L396" s="283"/>
      <c r="M396" s="284" t="s">
        <v>1</v>
      </c>
      <c r="N396" s="285" t="s">
        <v>38</v>
      </c>
      <c r="O396" s="91"/>
      <c r="P396" s="238">
        <f>O396*H396</f>
        <v>0</v>
      </c>
      <c r="Q396" s="238">
        <v>0.064000000000000001</v>
      </c>
      <c r="R396" s="238">
        <f>Q396*H396</f>
        <v>4.4800000000000004</v>
      </c>
      <c r="S396" s="238">
        <v>0</v>
      </c>
      <c r="T396" s="239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0" t="s">
        <v>205</v>
      </c>
      <c r="AT396" s="240" t="s">
        <v>298</v>
      </c>
      <c r="AU396" s="240" t="s">
        <v>82</v>
      </c>
      <c r="AY396" s="17" t="s">
        <v>169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7" t="s">
        <v>80</v>
      </c>
      <c r="BK396" s="241">
        <f>ROUND(I396*H396,2)</f>
        <v>0</v>
      </c>
      <c r="BL396" s="17" t="s">
        <v>175</v>
      </c>
      <c r="BM396" s="240" t="s">
        <v>783</v>
      </c>
    </row>
    <row r="397" s="2" customFormat="1" ht="24.15" customHeight="1">
      <c r="A397" s="38"/>
      <c r="B397" s="39"/>
      <c r="C397" s="275" t="s">
        <v>784</v>
      </c>
      <c r="D397" s="275" t="s">
        <v>298</v>
      </c>
      <c r="E397" s="276" t="s">
        <v>785</v>
      </c>
      <c r="F397" s="277" t="s">
        <v>786</v>
      </c>
      <c r="G397" s="278" t="s">
        <v>244</v>
      </c>
      <c r="H397" s="279">
        <v>363</v>
      </c>
      <c r="I397" s="280"/>
      <c r="J397" s="281">
        <f>ROUND(I397*H397,2)</f>
        <v>0</v>
      </c>
      <c r="K397" s="282"/>
      <c r="L397" s="283"/>
      <c r="M397" s="284" t="s">
        <v>1</v>
      </c>
      <c r="N397" s="285" t="s">
        <v>38</v>
      </c>
      <c r="O397" s="91"/>
      <c r="P397" s="238">
        <f>O397*H397</f>
        <v>0</v>
      </c>
      <c r="Q397" s="238">
        <v>0.048300000000000003</v>
      </c>
      <c r="R397" s="238">
        <f>Q397*H397</f>
        <v>17.532900000000001</v>
      </c>
      <c r="S397" s="238">
        <v>0</v>
      </c>
      <c r="T397" s="239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0" t="s">
        <v>205</v>
      </c>
      <c r="AT397" s="240" t="s">
        <v>298</v>
      </c>
      <c r="AU397" s="240" t="s">
        <v>82</v>
      </c>
      <c r="AY397" s="17" t="s">
        <v>169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7" t="s">
        <v>80</v>
      </c>
      <c r="BK397" s="241">
        <f>ROUND(I397*H397,2)</f>
        <v>0</v>
      </c>
      <c r="BL397" s="17" t="s">
        <v>175</v>
      </c>
      <c r="BM397" s="240" t="s">
        <v>787</v>
      </c>
    </row>
    <row r="398" s="2" customFormat="1" ht="16.5" customHeight="1">
      <c r="A398" s="38"/>
      <c r="B398" s="39"/>
      <c r="C398" s="275" t="s">
        <v>788</v>
      </c>
      <c r="D398" s="275" t="s">
        <v>298</v>
      </c>
      <c r="E398" s="276" t="s">
        <v>789</v>
      </c>
      <c r="F398" s="277" t="s">
        <v>790</v>
      </c>
      <c r="G398" s="278" t="s">
        <v>244</v>
      </c>
      <c r="H398" s="279">
        <v>690</v>
      </c>
      <c r="I398" s="280"/>
      <c r="J398" s="281">
        <f>ROUND(I398*H398,2)</f>
        <v>0</v>
      </c>
      <c r="K398" s="282"/>
      <c r="L398" s="283"/>
      <c r="M398" s="284" t="s">
        <v>1</v>
      </c>
      <c r="N398" s="285" t="s">
        <v>38</v>
      </c>
      <c r="O398" s="91"/>
      <c r="P398" s="238">
        <f>O398*H398</f>
        <v>0</v>
      </c>
      <c r="Q398" s="238">
        <v>0.058000000000000003</v>
      </c>
      <c r="R398" s="238">
        <f>Q398*H398</f>
        <v>40.020000000000003</v>
      </c>
      <c r="S398" s="238">
        <v>0</v>
      </c>
      <c r="T398" s="239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0" t="s">
        <v>205</v>
      </c>
      <c r="AT398" s="240" t="s">
        <v>298</v>
      </c>
      <c r="AU398" s="240" t="s">
        <v>82</v>
      </c>
      <c r="AY398" s="17" t="s">
        <v>169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7" t="s">
        <v>80</v>
      </c>
      <c r="BK398" s="241">
        <f>ROUND(I398*H398,2)</f>
        <v>0</v>
      </c>
      <c r="BL398" s="17" t="s">
        <v>175</v>
      </c>
      <c r="BM398" s="240" t="s">
        <v>791</v>
      </c>
    </row>
    <row r="399" s="2" customFormat="1" ht="16.5" customHeight="1">
      <c r="A399" s="38"/>
      <c r="B399" s="39"/>
      <c r="C399" s="275" t="s">
        <v>792</v>
      </c>
      <c r="D399" s="275" t="s">
        <v>298</v>
      </c>
      <c r="E399" s="276" t="s">
        <v>793</v>
      </c>
      <c r="F399" s="277" t="s">
        <v>794</v>
      </c>
      <c r="G399" s="278" t="s">
        <v>244</v>
      </c>
      <c r="H399" s="279">
        <v>1345</v>
      </c>
      <c r="I399" s="280"/>
      <c r="J399" s="281">
        <f>ROUND(I399*H399,2)</f>
        <v>0</v>
      </c>
      <c r="K399" s="282"/>
      <c r="L399" s="283"/>
      <c r="M399" s="284" t="s">
        <v>1</v>
      </c>
      <c r="N399" s="285" t="s">
        <v>38</v>
      </c>
      <c r="O399" s="91"/>
      <c r="P399" s="238">
        <f>O399*H399</f>
        <v>0</v>
      </c>
      <c r="Q399" s="238">
        <v>0.081000000000000003</v>
      </c>
      <c r="R399" s="238">
        <f>Q399*H399</f>
        <v>108.94500000000001</v>
      </c>
      <c r="S399" s="238">
        <v>0</v>
      </c>
      <c r="T399" s="239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0" t="s">
        <v>205</v>
      </c>
      <c r="AT399" s="240" t="s">
        <v>298</v>
      </c>
      <c r="AU399" s="240" t="s">
        <v>82</v>
      </c>
      <c r="AY399" s="17" t="s">
        <v>169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7" t="s">
        <v>80</v>
      </c>
      <c r="BK399" s="241">
        <f>ROUND(I399*H399,2)</f>
        <v>0</v>
      </c>
      <c r="BL399" s="17" t="s">
        <v>175</v>
      </c>
      <c r="BM399" s="240" t="s">
        <v>795</v>
      </c>
    </row>
    <row r="400" s="2" customFormat="1" ht="24.15" customHeight="1">
      <c r="A400" s="38"/>
      <c r="B400" s="39"/>
      <c r="C400" s="275" t="s">
        <v>796</v>
      </c>
      <c r="D400" s="275" t="s">
        <v>298</v>
      </c>
      <c r="E400" s="276" t="s">
        <v>797</v>
      </c>
      <c r="F400" s="277" t="s">
        <v>798</v>
      </c>
      <c r="G400" s="278" t="s">
        <v>577</v>
      </c>
      <c r="H400" s="279">
        <v>80</v>
      </c>
      <c r="I400" s="280"/>
      <c r="J400" s="281">
        <f>ROUND(I400*H400,2)</f>
        <v>0</v>
      </c>
      <c r="K400" s="282"/>
      <c r="L400" s="283"/>
      <c r="M400" s="284" t="s">
        <v>1</v>
      </c>
      <c r="N400" s="285" t="s">
        <v>38</v>
      </c>
      <c r="O400" s="91"/>
      <c r="P400" s="238">
        <f>O400*H400</f>
        <v>0</v>
      </c>
      <c r="Q400" s="238">
        <v>0.063</v>
      </c>
      <c r="R400" s="238">
        <f>Q400*H400</f>
        <v>5.04</v>
      </c>
      <c r="S400" s="238">
        <v>0</v>
      </c>
      <c r="T400" s="239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0" t="s">
        <v>205</v>
      </c>
      <c r="AT400" s="240" t="s">
        <v>298</v>
      </c>
      <c r="AU400" s="240" t="s">
        <v>82</v>
      </c>
      <c r="AY400" s="17" t="s">
        <v>169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7" t="s">
        <v>80</v>
      </c>
      <c r="BK400" s="241">
        <f>ROUND(I400*H400,2)</f>
        <v>0</v>
      </c>
      <c r="BL400" s="17" t="s">
        <v>175</v>
      </c>
      <c r="BM400" s="240" t="s">
        <v>799</v>
      </c>
    </row>
    <row r="401" s="13" customFormat="1">
      <c r="A401" s="13"/>
      <c r="B401" s="242"/>
      <c r="C401" s="243"/>
      <c r="D401" s="244" t="s">
        <v>177</v>
      </c>
      <c r="E401" s="245" t="s">
        <v>1</v>
      </c>
      <c r="F401" s="246" t="s">
        <v>800</v>
      </c>
      <c r="G401" s="243"/>
      <c r="H401" s="247">
        <v>80</v>
      </c>
      <c r="I401" s="248"/>
      <c r="J401" s="243"/>
      <c r="K401" s="243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177</v>
      </c>
      <c r="AU401" s="253" t="s">
        <v>82</v>
      </c>
      <c r="AV401" s="13" t="s">
        <v>82</v>
      </c>
      <c r="AW401" s="13" t="s">
        <v>30</v>
      </c>
      <c r="AX401" s="13" t="s">
        <v>80</v>
      </c>
      <c r="AY401" s="253" t="s">
        <v>169</v>
      </c>
    </row>
    <row r="402" s="2" customFormat="1" ht="24.15" customHeight="1">
      <c r="A402" s="38"/>
      <c r="B402" s="39"/>
      <c r="C402" s="275" t="s">
        <v>801</v>
      </c>
      <c r="D402" s="275" t="s">
        <v>298</v>
      </c>
      <c r="E402" s="276" t="s">
        <v>802</v>
      </c>
      <c r="F402" s="277" t="s">
        <v>803</v>
      </c>
      <c r="G402" s="278" t="s">
        <v>577</v>
      </c>
      <c r="H402" s="279">
        <v>8</v>
      </c>
      <c r="I402" s="280"/>
      <c r="J402" s="281">
        <f>ROUND(I402*H402,2)</f>
        <v>0</v>
      </c>
      <c r="K402" s="282"/>
      <c r="L402" s="283"/>
      <c r="M402" s="284" t="s">
        <v>1</v>
      </c>
      <c r="N402" s="285" t="s">
        <v>38</v>
      </c>
      <c r="O402" s="91"/>
      <c r="P402" s="238">
        <f>O402*H402</f>
        <v>0</v>
      </c>
      <c r="Q402" s="238">
        <v>0.063</v>
      </c>
      <c r="R402" s="238">
        <f>Q402*H402</f>
        <v>0.504</v>
      </c>
      <c r="S402" s="238">
        <v>0</v>
      </c>
      <c r="T402" s="239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0" t="s">
        <v>205</v>
      </c>
      <c r="AT402" s="240" t="s">
        <v>298</v>
      </c>
      <c r="AU402" s="240" t="s">
        <v>82</v>
      </c>
      <c r="AY402" s="17" t="s">
        <v>169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7" t="s">
        <v>80</v>
      </c>
      <c r="BK402" s="241">
        <f>ROUND(I402*H402,2)</f>
        <v>0</v>
      </c>
      <c r="BL402" s="17" t="s">
        <v>175</v>
      </c>
      <c r="BM402" s="240" t="s">
        <v>804</v>
      </c>
    </row>
    <row r="403" s="2" customFormat="1" ht="24.15" customHeight="1">
      <c r="A403" s="38"/>
      <c r="B403" s="39"/>
      <c r="C403" s="275" t="s">
        <v>805</v>
      </c>
      <c r="D403" s="275" t="s">
        <v>298</v>
      </c>
      <c r="E403" s="276" t="s">
        <v>806</v>
      </c>
      <c r="F403" s="277" t="s">
        <v>807</v>
      </c>
      <c r="G403" s="278" t="s">
        <v>577</v>
      </c>
      <c r="H403" s="279">
        <v>4</v>
      </c>
      <c r="I403" s="280"/>
      <c r="J403" s="281">
        <f>ROUND(I403*H403,2)</f>
        <v>0</v>
      </c>
      <c r="K403" s="282"/>
      <c r="L403" s="283"/>
      <c r="M403" s="284" t="s">
        <v>1</v>
      </c>
      <c r="N403" s="285" t="s">
        <v>38</v>
      </c>
      <c r="O403" s="91"/>
      <c r="P403" s="238">
        <f>O403*H403</f>
        <v>0</v>
      </c>
      <c r="Q403" s="238">
        <v>0.063</v>
      </c>
      <c r="R403" s="238">
        <f>Q403*H403</f>
        <v>0.252</v>
      </c>
      <c r="S403" s="238">
        <v>0</v>
      </c>
      <c r="T403" s="239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0" t="s">
        <v>205</v>
      </c>
      <c r="AT403" s="240" t="s">
        <v>298</v>
      </c>
      <c r="AU403" s="240" t="s">
        <v>82</v>
      </c>
      <c r="AY403" s="17" t="s">
        <v>169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7" t="s">
        <v>80</v>
      </c>
      <c r="BK403" s="241">
        <f>ROUND(I403*H403,2)</f>
        <v>0</v>
      </c>
      <c r="BL403" s="17" t="s">
        <v>175</v>
      </c>
      <c r="BM403" s="240" t="s">
        <v>808</v>
      </c>
    </row>
    <row r="404" s="2" customFormat="1" ht="33" customHeight="1">
      <c r="A404" s="38"/>
      <c r="B404" s="39"/>
      <c r="C404" s="228" t="s">
        <v>809</v>
      </c>
      <c r="D404" s="228" t="s">
        <v>171</v>
      </c>
      <c r="E404" s="229" t="s">
        <v>810</v>
      </c>
      <c r="F404" s="230" t="s">
        <v>811</v>
      </c>
      <c r="G404" s="231" t="s">
        <v>244</v>
      </c>
      <c r="H404" s="232">
        <v>1388</v>
      </c>
      <c r="I404" s="233"/>
      <c r="J404" s="234">
        <f>ROUND(I404*H404,2)</f>
        <v>0</v>
      </c>
      <c r="K404" s="235"/>
      <c r="L404" s="44"/>
      <c r="M404" s="236" t="s">
        <v>1</v>
      </c>
      <c r="N404" s="237" t="s">
        <v>38</v>
      </c>
      <c r="O404" s="91"/>
      <c r="P404" s="238">
        <f>O404*H404</f>
        <v>0</v>
      </c>
      <c r="Q404" s="238">
        <v>0.1295</v>
      </c>
      <c r="R404" s="238">
        <f>Q404*H404</f>
        <v>179.74600000000001</v>
      </c>
      <c r="S404" s="238">
        <v>0</v>
      </c>
      <c r="T404" s="239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0" t="s">
        <v>175</v>
      </c>
      <c r="AT404" s="240" t="s">
        <v>171</v>
      </c>
      <c r="AU404" s="240" t="s">
        <v>82</v>
      </c>
      <c r="AY404" s="17" t="s">
        <v>169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7" t="s">
        <v>80</v>
      </c>
      <c r="BK404" s="241">
        <f>ROUND(I404*H404,2)</f>
        <v>0</v>
      </c>
      <c r="BL404" s="17" t="s">
        <v>175</v>
      </c>
      <c r="BM404" s="240" t="s">
        <v>812</v>
      </c>
    </row>
    <row r="405" s="13" customFormat="1">
      <c r="A405" s="13"/>
      <c r="B405" s="242"/>
      <c r="C405" s="243"/>
      <c r="D405" s="244" t="s">
        <v>177</v>
      </c>
      <c r="E405" s="245" t="s">
        <v>1</v>
      </c>
      <c r="F405" s="246" t="s">
        <v>813</v>
      </c>
      <c r="G405" s="243"/>
      <c r="H405" s="247">
        <v>1388</v>
      </c>
      <c r="I405" s="248"/>
      <c r="J405" s="243"/>
      <c r="K405" s="243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177</v>
      </c>
      <c r="AU405" s="253" t="s">
        <v>82</v>
      </c>
      <c r="AV405" s="13" t="s">
        <v>82</v>
      </c>
      <c r="AW405" s="13" t="s">
        <v>30</v>
      </c>
      <c r="AX405" s="13" t="s">
        <v>80</v>
      </c>
      <c r="AY405" s="253" t="s">
        <v>169</v>
      </c>
    </row>
    <row r="406" s="2" customFormat="1" ht="16.5" customHeight="1">
      <c r="A406" s="38"/>
      <c r="B406" s="39"/>
      <c r="C406" s="275" t="s">
        <v>814</v>
      </c>
      <c r="D406" s="275" t="s">
        <v>298</v>
      </c>
      <c r="E406" s="276" t="s">
        <v>815</v>
      </c>
      <c r="F406" s="277" t="s">
        <v>816</v>
      </c>
      <c r="G406" s="278" t="s">
        <v>244</v>
      </c>
      <c r="H406" s="279">
        <v>1388</v>
      </c>
      <c r="I406" s="280"/>
      <c r="J406" s="281">
        <f>ROUND(I406*H406,2)</f>
        <v>0</v>
      </c>
      <c r="K406" s="282"/>
      <c r="L406" s="283"/>
      <c r="M406" s="284" t="s">
        <v>1</v>
      </c>
      <c r="N406" s="285" t="s">
        <v>38</v>
      </c>
      <c r="O406" s="91"/>
      <c r="P406" s="238">
        <f>O406*H406</f>
        <v>0</v>
      </c>
      <c r="Q406" s="238">
        <v>0.044999999999999998</v>
      </c>
      <c r="R406" s="238">
        <f>Q406*H406</f>
        <v>62.460000000000001</v>
      </c>
      <c r="S406" s="238">
        <v>0</v>
      </c>
      <c r="T406" s="239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0" t="s">
        <v>205</v>
      </c>
      <c r="AT406" s="240" t="s">
        <v>298</v>
      </c>
      <c r="AU406" s="240" t="s">
        <v>82</v>
      </c>
      <c r="AY406" s="17" t="s">
        <v>169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7" t="s">
        <v>80</v>
      </c>
      <c r="BK406" s="241">
        <f>ROUND(I406*H406,2)</f>
        <v>0</v>
      </c>
      <c r="BL406" s="17" t="s">
        <v>175</v>
      </c>
      <c r="BM406" s="240" t="s">
        <v>817</v>
      </c>
    </row>
    <row r="407" s="2" customFormat="1" ht="24.15" customHeight="1">
      <c r="A407" s="38"/>
      <c r="B407" s="39"/>
      <c r="C407" s="228" t="s">
        <v>818</v>
      </c>
      <c r="D407" s="228" t="s">
        <v>171</v>
      </c>
      <c r="E407" s="229" t="s">
        <v>819</v>
      </c>
      <c r="F407" s="230" t="s">
        <v>820</v>
      </c>
      <c r="G407" s="231" t="s">
        <v>244</v>
      </c>
      <c r="H407" s="232">
        <v>164</v>
      </c>
      <c r="I407" s="233"/>
      <c r="J407" s="234">
        <f>ROUND(I407*H407,2)</f>
        <v>0</v>
      </c>
      <c r="K407" s="235"/>
      <c r="L407" s="44"/>
      <c r="M407" s="236" t="s">
        <v>1</v>
      </c>
      <c r="N407" s="237" t="s">
        <v>38</v>
      </c>
      <c r="O407" s="91"/>
      <c r="P407" s="238">
        <f>O407*H407</f>
        <v>0</v>
      </c>
      <c r="Q407" s="238">
        <v>3.0000000000000001E-05</v>
      </c>
      <c r="R407" s="238">
        <f>Q407*H407</f>
        <v>0.0049199999999999999</v>
      </c>
      <c r="S407" s="238">
        <v>0</v>
      </c>
      <c r="T407" s="239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0" t="s">
        <v>175</v>
      </c>
      <c r="AT407" s="240" t="s">
        <v>171</v>
      </c>
      <c r="AU407" s="240" t="s">
        <v>82</v>
      </c>
      <c r="AY407" s="17" t="s">
        <v>169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7" t="s">
        <v>80</v>
      </c>
      <c r="BK407" s="241">
        <f>ROUND(I407*H407,2)</f>
        <v>0</v>
      </c>
      <c r="BL407" s="17" t="s">
        <v>175</v>
      </c>
      <c r="BM407" s="240" t="s">
        <v>821</v>
      </c>
    </row>
    <row r="408" s="13" customFormat="1">
      <c r="A408" s="13"/>
      <c r="B408" s="242"/>
      <c r="C408" s="243"/>
      <c r="D408" s="244" t="s">
        <v>177</v>
      </c>
      <c r="E408" s="245" t="s">
        <v>1</v>
      </c>
      <c r="F408" s="246" t="s">
        <v>822</v>
      </c>
      <c r="G408" s="243"/>
      <c r="H408" s="247">
        <v>164</v>
      </c>
      <c r="I408" s="248"/>
      <c r="J408" s="243"/>
      <c r="K408" s="243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177</v>
      </c>
      <c r="AU408" s="253" t="s">
        <v>82</v>
      </c>
      <c r="AV408" s="13" t="s">
        <v>82</v>
      </c>
      <c r="AW408" s="13" t="s">
        <v>30</v>
      </c>
      <c r="AX408" s="13" t="s">
        <v>80</v>
      </c>
      <c r="AY408" s="253" t="s">
        <v>169</v>
      </c>
    </row>
    <row r="409" s="2" customFormat="1" ht="24.15" customHeight="1">
      <c r="A409" s="38"/>
      <c r="B409" s="39"/>
      <c r="C409" s="275" t="s">
        <v>823</v>
      </c>
      <c r="D409" s="275" t="s">
        <v>298</v>
      </c>
      <c r="E409" s="276" t="s">
        <v>824</v>
      </c>
      <c r="F409" s="277" t="s">
        <v>825</v>
      </c>
      <c r="G409" s="278" t="s">
        <v>244</v>
      </c>
      <c r="H409" s="279">
        <v>164</v>
      </c>
      <c r="I409" s="280"/>
      <c r="J409" s="281">
        <f>ROUND(I409*H409,2)</f>
        <v>0</v>
      </c>
      <c r="K409" s="282"/>
      <c r="L409" s="283"/>
      <c r="M409" s="284" t="s">
        <v>1</v>
      </c>
      <c r="N409" s="285" t="s">
        <v>38</v>
      </c>
      <c r="O409" s="91"/>
      <c r="P409" s="238">
        <f>O409*H409</f>
        <v>0</v>
      </c>
      <c r="Q409" s="238">
        <v>0.0010300000000000001</v>
      </c>
      <c r="R409" s="238">
        <f>Q409*H409</f>
        <v>0.16892000000000002</v>
      </c>
      <c r="S409" s="238">
        <v>0</v>
      </c>
      <c r="T409" s="23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0" t="s">
        <v>205</v>
      </c>
      <c r="AT409" s="240" t="s">
        <v>298</v>
      </c>
      <c r="AU409" s="240" t="s">
        <v>82</v>
      </c>
      <c r="AY409" s="17" t="s">
        <v>169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7" t="s">
        <v>80</v>
      </c>
      <c r="BK409" s="241">
        <f>ROUND(I409*H409,2)</f>
        <v>0</v>
      </c>
      <c r="BL409" s="17" t="s">
        <v>175</v>
      </c>
      <c r="BM409" s="240" t="s">
        <v>826</v>
      </c>
    </row>
    <row r="410" s="2" customFormat="1" ht="21.75" customHeight="1">
      <c r="A410" s="38"/>
      <c r="B410" s="39"/>
      <c r="C410" s="228" t="s">
        <v>827</v>
      </c>
      <c r="D410" s="228" t="s">
        <v>171</v>
      </c>
      <c r="E410" s="229" t="s">
        <v>828</v>
      </c>
      <c r="F410" s="230" t="s">
        <v>829</v>
      </c>
      <c r="G410" s="231" t="s">
        <v>244</v>
      </c>
      <c r="H410" s="232">
        <v>221</v>
      </c>
      <c r="I410" s="233"/>
      <c r="J410" s="234">
        <f>ROUND(I410*H410,2)</f>
        <v>0</v>
      </c>
      <c r="K410" s="235"/>
      <c r="L410" s="44"/>
      <c r="M410" s="236" t="s">
        <v>1</v>
      </c>
      <c r="N410" s="237" t="s">
        <v>38</v>
      </c>
      <c r="O410" s="91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0" t="s">
        <v>175</v>
      </c>
      <c r="AT410" s="240" t="s">
        <v>171</v>
      </c>
      <c r="AU410" s="240" t="s">
        <v>82</v>
      </c>
      <c r="AY410" s="17" t="s">
        <v>169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7" t="s">
        <v>80</v>
      </c>
      <c r="BK410" s="241">
        <f>ROUND(I410*H410,2)</f>
        <v>0</v>
      </c>
      <c r="BL410" s="17" t="s">
        <v>175</v>
      </c>
      <c r="BM410" s="240" t="s">
        <v>830</v>
      </c>
    </row>
    <row r="411" s="13" customFormat="1">
      <c r="A411" s="13"/>
      <c r="B411" s="242"/>
      <c r="C411" s="243"/>
      <c r="D411" s="244" t="s">
        <v>177</v>
      </c>
      <c r="E411" s="245" t="s">
        <v>1</v>
      </c>
      <c r="F411" s="246" t="s">
        <v>831</v>
      </c>
      <c r="G411" s="243"/>
      <c r="H411" s="247">
        <v>221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177</v>
      </c>
      <c r="AU411" s="253" t="s">
        <v>82</v>
      </c>
      <c r="AV411" s="13" t="s">
        <v>82</v>
      </c>
      <c r="AW411" s="13" t="s">
        <v>30</v>
      </c>
      <c r="AX411" s="13" t="s">
        <v>80</v>
      </c>
      <c r="AY411" s="253" t="s">
        <v>169</v>
      </c>
    </row>
    <row r="412" s="2" customFormat="1" ht="21.75" customHeight="1">
      <c r="A412" s="38"/>
      <c r="B412" s="39"/>
      <c r="C412" s="228" t="s">
        <v>832</v>
      </c>
      <c r="D412" s="228" t="s">
        <v>171</v>
      </c>
      <c r="E412" s="229" t="s">
        <v>833</v>
      </c>
      <c r="F412" s="230" t="s">
        <v>834</v>
      </c>
      <c r="G412" s="231" t="s">
        <v>244</v>
      </c>
      <c r="H412" s="232">
        <v>1344</v>
      </c>
      <c r="I412" s="233"/>
      <c r="J412" s="234">
        <f>ROUND(I412*H412,2)</f>
        <v>0</v>
      </c>
      <c r="K412" s="235"/>
      <c r="L412" s="44"/>
      <c r="M412" s="236" t="s">
        <v>1</v>
      </c>
      <c r="N412" s="237" t="s">
        <v>38</v>
      </c>
      <c r="O412" s="91"/>
      <c r="P412" s="238">
        <f>O412*H412</f>
        <v>0</v>
      </c>
      <c r="Q412" s="238">
        <v>3.0000000000000001E-05</v>
      </c>
      <c r="R412" s="238">
        <f>Q412*H412</f>
        <v>0.040320000000000002</v>
      </c>
      <c r="S412" s="238">
        <v>0</v>
      </c>
      <c r="T412" s="239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0" t="s">
        <v>175</v>
      </c>
      <c r="AT412" s="240" t="s">
        <v>171</v>
      </c>
      <c r="AU412" s="240" t="s">
        <v>82</v>
      </c>
      <c r="AY412" s="17" t="s">
        <v>169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7" t="s">
        <v>80</v>
      </c>
      <c r="BK412" s="241">
        <f>ROUND(I412*H412,2)</f>
        <v>0</v>
      </c>
      <c r="BL412" s="17" t="s">
        <v>175</v>
      </c>
      <c r="BM412" s="240" t="s">
        <v>835</v>
      </c>
    </row>
    <row r="413" s="13" customFormat="1">
      <c r="A413" s="13"/>
      <c r="B413" s="242"/>
      <c r="C413" s="243"/>
      <c r="D413" s="244" t="s">
        <v>177</v>
      </c>
      <c r="E413" s="245" t="s">
        <v>1</v>
      </c>
      <c r="F413" s="246" t="s">
        <v>836</v>
      </c>
      <c r="G413" s="243"/>
      <c r="H413" s="247">
        <v>1344</v>
      </c>
      <c r="I413" s="248"/>
      <c r="J413" s="243"/>
      <c r="K413" s="243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177</v>
      </c>
      <c r="AU413" s="253" t="s">
        <v>82</v>
      </c>
      <c r="AV413" s="13" t="s">
        <v>82</v>
      </c>
      <c r="AW413" s="13" t="s">
        <v>30</v>
      </c>
      <c r="AX413" s="13" t="s">
        <v>80</v>
      </c>
      <c r="AY413" s="253" t="s">
        <v>169</v>
      </c>
    </row>
    <row r="414" s="2" customFormat="1" ht="44.25" customHeight="1">
      <c r="A414" s="38"/>
      <c r="B414" s="39"/>
      <c r="C414" s="228" t="s">
        <v>837</v>
      </c>
      <c r="D414" s="228" t="s">
        <v>171</v>
      </c>
      <c r="E414" s="229" t="s">
        <v>838</v>
      </c>
      <c r="F414" s="230" t="s">
        <v>839</v>
      </c>
      <c r="G414" s="231" t="s">
        <v>577</v>
      </c>
      <c r="H414" s="232">
        <v>15</v>
      </c>
      <c r="I414" s="233"/>
      <c r="J414" s="234">
        <f>ROUND(I414*H414,2)</f>
        <v>0</v>
      </c>
      <c r="K414" s="235"/>
      <c r="L414" s="44"/>
      <c r="M414" s="236" t="s">
        <v>1</v>
      </c>
      <c r="N414" s="237" t="s">
        <v>38</v>
      </c>
      <c r="O414" s="91"/>
      <c r="P414" s="238">
        <f>O414*H414</f>
        <v>0</v>
      </c>
      <c r="Q414" s="238">
        <v>0</v>
      </c>
      <c r="R414" s="238">
        <f>Q414*H414</f>
        <v>0</v>
      </c>
      <c r="S414" s="238">
        <v>0.48199999999999998</v>
      </c>
      <c r="T414" s="239">
        <f>S414*H414</f>
        <v>7.2299999999999995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0" t="s">
        <v>175</v>
      </c>
      <c r="AT414" s="240" t="s">
        <v>171</v>
      </c>
      <c r="AU414" s="240" t="s">
        <v>82</v>
      </c>
      <c r="AY414" s="17" t="s">
        <v>169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7" t="s">
        <v>80</v>
      </c>
      <c r="BK414" s="241">
        <f>ROUND(I414*H414,2)</f>
        <v>0</v>
      </c>
      <c r="BL414" s="17" t="s">
        <v>175</v>
      </c>
      <c r="BM414" s="240" t="s">
        <v>840</v>
      </c>
    </row>
    <row r="415" s="2" customFormat="1" ht="24.15" customHeight="1">
      <c r="A415" s="38"/>
      <c r="B415" s="39"/>
      <c r="C415" s="228" t="s">
        <v>841</v>
      </c>
      <c r="D415" s="228" t="s">
        <v>171</v>
      </c>
      <c r="E415" s="229" t="s">
        <v>842</v>
      </c>
      <c r="F415" s="230" t="s">
        <v>843</v>
      </c>
      <c r="G415" s="231" t="s">
        <v>577</v>
      </c>
      <c r="H415" s="232">
        <v>14</v>
      </c>
      <c r="I415" s="233"/>
      <c r="J415" s="234">
        <f>ROUND(I415*H415,2)</f>
        <v>0</v>
      </c>
      <c r="K415" s="235"/>
      <c r="L415" s="44"/>
      <c r="M415" s="236" t="s">
        <v>1</v>
      </c>
      <c r="N415" s="237" t="s">
        <v>38</v>
      </c>
      <c r="O415" s="91"/>
      <c r="P415" s="238">
        <f>O415*H415</f>
        <v>0</v>
      </c>
      <c r="Q415" s="238">
        <v>0</v>
      </c>
      <c r="R415" s="238">
        <f>Q415*H415</f>
        <v>0</v>
      </c>
      <c r="S415" s="238">
        <v>0.082000000000000003</v>
      </c>
      <c r="T415" s="239">
        <f>S415*H415</f>
        <v>1.1480000000000001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0" t="s">
        <v>175</v>
      </c>
      <c r="AT415" s="240" t="s">
        <v>171</v>
      </c>
      <c r="AU415" s="240" t="s">
        <v>82</v>
      </c>
      <c r="AY415" s="17" t="s">
        <v>169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7" t="s">
        <v>80</v>
      </c>
      <c r="BK415" s="241">
        <f>ROUND(I415*H415,2)</f>
        <v>0</v>
      </c>
      <c r="BL415" s="17" t="s">
        <v>175</v>
      </c>
      <c r="BM415" s="240" t="s">
        <v>844</v>
      </c>
    </row>
    <row r="416" s="13" customFormat="1">
      <c r="A416" s="13"/>
      <c r="B416" s="242"/>
      <c r="C416" s="243"/>
      <c r="D416" s="244" t="s">
        <v>177</v>
      </c>
      <c r="E416" s="245" t="s">
        <v>1</v>
      </c>
      <c r="F416" s="246" t="s">
        <v>845</v>
      </c>
      <c r="G416" s="243"/>
      <c r="H416" s="247">
        <v>14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177</v>
      </c>
      <c r="AU416" s="253" t="s">
        <v>82</v>
      </c>
      <c r="AV416" s="13" t="s">
        <v>82</v>
      </c>
      <c r="AW416" s="13" t="s">
        <v>30</v>
      </c>
      <c r="AX416" s="13" t="s">
        <v>80</v>
      </c>
      <c r="AY416" s="253" t="s">
        <v>169</v>
      </c>
    </row>
    <row r="417" s="2" customFormat="1" ht="24.15" customHeight="1">
      <c r="A417" s="38"/>
      <c r="B417" s="39"/>
      <c r="C417" s="228" t="s">
        <v>846</v>
      </c>
      <c r="D417" s="228" t="s">
        <v>171</v>
      </c>
      <c r="E417" s="229" t="s">
        <v>847</v>
      </c>
      <c r="F417" s="230" t="s">
        <v>848</v>
      </c>
      <c r="G417" s="231" t="s">
        <v>577</v>
      </c>
      <c r="H417" s="232">
        <v>32</v>
      </c>
      <c r="I417" s="233"/>
      <c r="J417" s="234">
        <f>ROUND(I417*H417,2)</f>
        <v>0</v>
      </c>
      <c r="K417" s="235"/>
      <c r="L417" s="44"/>
      <c r="M417" s="236" t="s">
        <v>1</v>
      </c>
      <c r="N417" s="237" t="s">
        <v>38</v>
      </c>
      <c r="O417" s="91"/>
      <c r="P417" s="238">
        <f>O417*H417</f>
        <v>0</v>
      </c>
      <c r="Q417" s="238">
        <v>0</v>
      </c>
      <c r="R417" s="238">
        <f>Q417*H417</f>
        <v>0</v>
      </c>
      <c r="S417" s="238">
        <v>0.0040000000000000001</v>
      </c>
      <c r="T417" s="239">
        <f>S417*H417</f>
        <v>0.128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0" t="s">
        <v>175</v>
      </c>
      <c r="AT417" s="240" t="s">
        <v>171</v>
      </c>
      <c r="AU417" s="240" t="s">
        <v>82</v>
      </c>
      <c r="AY417" s="17" t="s">
        <v>169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7" t="s">
        <v>80</v>
      </c>
      <c r="BK417" s="241">
        <f>ROUND(I417*H417,2)</f>
        <v>0</v>
      </c>
      <c r="BL417" s="17" t="s">
        <v>175</v>
      </c>
      <c r="BM417" s="240" t="s">
        <v>849</v>
      </c>
    </row>
    <row r="418" s="13" customFormat="1">
      <c r="A418" s="13"/>
      <c r="B418" s="242"/>
      <c r="C418" s="243"/>
      <c r="D418" s="244" t="s">
        <v>177</v>
      </c>
      <c r="E418" s="245" t="s">
        <v>1</v>
      </c>
      <c r="F418" s="246" t="s">
        <v>850</v>
      </c>
      <c r="G418" s="243"/>
      <c r="H418" s="247">
        <v>32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177</v>
      </c>
      <c r="AU418" s="253" t="s">
        <v>82</v>
      </c>
      <c r="AV418" s="13" t="s">
        <v>82</v>
      </c>
      <c r="AW418" s="13" t="s">
        <v>30</v>
      </c>
      <c r="AX418" s="13" t="s">
        <v>80</v>
      </c>
      <c r="AY418" s="253" t="s">
        <v>169</v>
      </c>
    </row>
    <row r="419" s="2" customFormat="1" ht="21.75" customHeight="1">
      <c r="A419" s="38"/>
      <c r="B419" s="39"/>
      <c r="C419" s="228" t="s">
        <v>851</v>
      </c>
      <c r="D419" s="228" t="s">
        <v>171</v>
      </c>
      <c r="E419" s="229" t="s">
        <v>852</v>
      </c>
      <c r="F419" s="230" t="s">
        <v>853</v>
      </c>
      <c r="G419" s="231" t="s">
        <v>255</v>
      </c>
      <c r="H419" s="232">
        <v>7.2800000000000002</v>
      </c>
      <c r="I419" s="233"/>
      <c r="J419" s="234">
        <f>ROUND(I419*H419,2)</f>
        <v>0</v>
      </c>
      <c r="K419" s="235"/>
      <c r="L419" s="44"/>
      <c r="M419" s="236" t="s">
        <v>1</v>
      </c>
      <c r="N419" s="237" t="s">
        <v>38</v>
      </c>
      <c r="O419" s="91"/>
      <c r="P419" s="238">
        <f>O419*H419</f>
        <v>0</v>
      </c>
      <c r="Q419" s="238">
        <v>0</v>
      </c>
      <c r="R419" s="238">
        <f>Q419*H419</f>
        <v>0</v>
      </c>
      <c r="S419" s="238">
        <v>2.6000000000000001</v>
      </c>
      <c r="T419" s="239">
        <f>S419*H419</f>
        <v>18.928000000000001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40" t="s">
        <v>175</v>
      </c>
      <c r="AT419" s="240" t="s">
        <v>171</v>
      </c>
      <c r="AU419" s="240" t="s">
        <v>82</v>
      </c>
      <c r="AY419" s="17" t="s">
        <v>169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7" t="s">
        <v>80</v>
      </c>
      <c r="BK419" s="241">
        <f>ROUND(I419*H419,2)</f>
        <v>0</v>
      </c>
      <c r="BL419" s="17" t="s">
        <v>175</v>
      </c>
      <c r="BM419" s="240" t="s">
        <v>854</v>
      </c>
    </row>
    <row r="420" s="13" customFormat="1">
      <c r="A420" s="13"/>
      <c r="B420" s="242"/>
      <c r="C420" s="243"/>
      <c r="D420" s="244" t="s">
        <v>177</v>
      </c>
      <c r="E420" s="245" t="s">
        <v>1</v>
      </c>
      <c r="F420" s="246" t="s">
        <v>855</v>
      </c>
      <c r="G420" s="243"/>
      <c r="H420" s="247">
        <v>7.2800000000000002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177</v>
      </c>
      <c r="AU420" s="253" t="s">
        <v>82</v>
      </c>
      <c r="AV420" s="13" t="s">
        <v>82</v>
      </c>
      <c r="AW420" s="13" t="s">
        <v>30</v>
      </c>
      <c r="AX420" s="13" t="s">
        <v>80</v>
      </c>
      <c r="AY420" s="253" t="s">
        <v>169</v>
      </c>
    </row>
    <row r="421" s="2" customFormat="1" ht="33" customHeight="1">
      <c r="A421" s="38"/>
      <c r="B421" s="39"/>
      <c r="C421" s="228" t="s">
        <v>856</v>
      </c>
      <c r="D421" s="228" t="s">
        <v>171</v>
      </c>
      <c r="E421" s="229" t="s">
        <v>857</v>
      </c>
      <c r="F421" s="230" t="s">
        <v>858</v>
      </c>
      <c r="G421" s="231" t="s">
        <v>174</v>
      </c>
      <c r="H421" s="232">
        <v>171</v>
      </c>
      <c r="I421" s="233"/>
      <c r="J421" s="234">
        <f>ROUND(I421*H421,2)</f>
        <v>0</v>
      </c>
      <c r="K421" s="235"/>
      <c r="L421" s="44"/>
      <c r="M421" s="236" t="s">
        <v>1</v>
      </c>
      <c r="N421" s="237" t="s">
        <v>38</v>
      </c>
      <c r="O421" s="91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0" t="s">
        <v>175</v>
      </c>
      <c r="AT421" s="240" t="s">
        <v>171</v>
      </c>
      <c r="AU421" s="240" t="s">
        <v>82</v>
      </c>
      <c r="AY421" s="17" t="s">
        <v>169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7" t="s">
        <v>80</v>
      </c>
      <c r="BK421" s="241">
        <f>ROUND(I421*H421,2)</f>
        <v>0</v>
      </c>
      <c r="BL421" s="17" t="s">
        <v>175</v>
      </c>
      <c r="BM421" s="240" t="s">
        <v>859</v>
      </c>
    </row>
    <row r="422" s="13" customFormat="1">
      <c r="A422" s="13"/>
      <c r="B422" s="242"/>
      <c r="C422" s="243"/>
      <c r="D422" s="244" t="s">
        <v>177</v>
      </c>
      <c r="E422" s="245" t="s">
        <v>1</v>
      </c>
      <c r="F422" s="246" t="s">
        <v>860</v>
      </c>
      <c r="G422" s="243"/>
      <c r="H422" s="247">
        <v>171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177</v>
      </c>
      <c r="AU422" s="253" t="s">
        <v>82</v>
      </c>
      <c r="AV422" s="13" t="s">
        <v>82</v>
      </c>
      <c r="AW422" s="13" t="s">
        <v>30</v>
      </c>
      <c r="AX422" s="13" t="s">
        <v>80</v>
      </c>
      <c r="AY422" s="253" t="s">
        <v>169</v>
      </c>
    </row>
    <row r="423" s="12" customFormat="1" ht="22.8" customHeight="1">
      <c r="A423" s="12"/>
      <c r="B423" s="212"/>
      <c r="C423" s="213"/>
      <c r="D423" s="214" t="s">
        <v>72</v>
      </c>
      <c r="E423" s="226" t="s">
        <v>861</v>
      </c>
      <c r="F423" s="226" t="s">
        <v>862</v>
      </c>
      <c r="G423" s="213"/>
      <c r="H423" s="213"/>
      <c r="I423" s="216"/>
      <c r="J423" s="227">
        <f>BK423</f>
        <v>0</v>
      </c>
      <c r="K423" s="213"/>
      <c r="L423" s="218"/>
      <c r="M423" s="219"/>
      <c r="N423" s="220"/>
      <c r="O423" s="220"/>
      <c r="P423" s="221">
        <f>SUM(P424:P452)</f>
        <v>0</v>
      </c>
      <c r="Q423" s="220"/>
      <c r="R423" s="221">
        <f>SUM(R424:R452)</f>
        <v>39.463596799999991</v>
      </c>
      <c r="S423" s="220"/>
      <c r="T423" s="222">
        <f>SUM(T424:T452)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3" t="s">
        <v>80</v>
      </c>
      <c r="AT423" s="224" t="s">
        <v>72</v>
      </c>
      <c r="AU423" s="224" t="s">
        <v>80</v>
      </c>
      <c r="AY423" s="223" t="s">
        <v>169</v>
      </c>
      <c r="BK423" s="225">
        <f>SUM(BK424:BK452)</f>
        <v>0</v>
      </c>
    </row>
    <row r="424" s="2" customFormat="1" ht="16.5" customHeight="1">
      <c r="A424" s="38"/>
      <c r="B424" s="39"/>
      <c r="C424" s="228" t="s">
        <v>863</v>
      </c>
      <c r="D424" s="228" t="s">
        <v>171</v>
      </c>
      <c r="E424" s="229" t="s">
        <v>864</v>
      </c>
      <c r="F424" s="230" t="s">
        <v>865</v>
      </c>
      <c r="G424" s="231" t="s">
        <v>255</v>
      </c>
      <c r="H424" s="232">
        <v>4.7999999999999998</v>
      </c>
      <c r="I424" s="233"/>
      <c r="J424" s="234">
        <f>ROUND(I424*H424,2)</f>
        <v>0</v>
      </c>
      <c r="K424" s="235"/>
      <c r="L424" s="44"/>
      <c r="M424" s="236" t="s">
        <v>1</v>
      </c>
      <c r="N424" s="237" t="s">
        <v>38</v>
      </c>
      <c r="O424" s="91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0" t="s">
        <v>175</v>
      </c>
      <c r="AT424" s="240" t="s">
        <v>171</v>
      </c>
      <c r="AU424" s="240" t="s">
        <v>82</v>
      </c>
      <c r="AY424" s="17" t="s">
        <v>169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7" t="s">
        <v>80</v>
      </c>
      <c r="BK424" s="241">
        <f>ROUND(I424*H424,2)</f>
        <v>0</v>
      </c>
      <c r="BL424" s="17" t="s">
        <v>175</v>
      </c>
      <c r="BM424" s="240" t="s">
        <v>866</v>
      </c>
    </row>
    <row r="425" s="13" customFormat="1">
      <c r="A425" s="13"/>
      <c r="B425" s="242"/>
      <c r="C425" s="243"/>
      <c r="D425" s="244" t="s">
        <v>177</v>
      </c>
      <c r="E425" s="245" t="s">
        <v>1</v>
      </c>
      <c r="F425" s="246" t="s">
        <v>867</v>
      </c>
      <c r="G425" s="243"/>
      <c r="H425" s="247">
        <v>4.7999999999999998</v>
      </c>
      <c r="I425" s="248"/>
      <c r="J425" s="243"/>
      <c r="K425" s="243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177</v>
      </c>
      <c r="AU425" s="253" t="s">
        <v>82</v>
      </c>
      <c r="AV425" s="13" t="s">
        <v>82</v>
      </c>
      <c r="AW425" s="13" t="s">
        <v>30</v>
      </c>
      <c r="AX425" s="13" t="s">
        <v>80</v>
      </c>
      <c r="AY425" s="253" t="s">
        <v>169</v>
      </c>
    </row>
    <row r="426" s="2" customFormat="1" ht="24.15" customHeight="1">
      <c r="A426" s="38"/>
      <c r="B426" s="39"/>
      <c r="C426" s="228" t="s">
        <v>868</v>
      </c>
      <c r="D426" s="228" t="s">
        <v>171</v>
      </c>
      <c r="E426" s="229" t="s">
        <v>869</v>
      </c>
      <c r="F426" s="230" t="s">
        <v>870</v>
      </c>
      <c r="G426" s="231" t="s">
        <v>871</v>
      </c>
      <c r="H426" s="232">
        <v>64</v>
      </c>
      <c r="I426" s="233"/>
      <c r="J426" s="234">
        <f>ROUND(I426*H426,2)</f>
        <v>0</v>
      </c>
      <c r="K426" s="235"/>
      <c r="L426" s="44"/>
      <c r="M426" s="236" t="s">
        <v>1</v>
      </c>
      <c r="N426" s="237" t="s">
        <v>38</v>
      </c>
      <c r="O426" s="91"/>
      <c r="P426" s="238">
        <f>O426*H426</f>
        <v>0</v>
      </c>
      <c r="Q426" s="238">
        <v>0.050000000000000003</v>
      </c>
      <c r="R426" s="238">
        <f>Q426*H426</f>
        <v>3.2000000000000002</v>
      </c>
      <c r="S426" s="238">
        <v>0</v>
      </c>
      <c r="T426" s="239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0" t="s">
        <v>175</v>
      </c>
      <c r="AT426" s="240" t="s">
        <v>171</v>
      </c>
      <c r="AU426" s="240" t="s">
        <v>82</v>
      </c>
      <c r="AY426" s="17" t="s">
        <v>169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7" t="s">
        <v>80</v>
      </c>
      <c r="BK426" s="241">
        <f>ROUND(I426*H426,2)</f>
        <v>0</v>
      </c>
      <c r="BL426" s="17" t="s">
        <v>175</v>
      </c>
      <c r="BM426" s="240" t="s">
        <v>872</v>
      </c>
    </row>
    <row r="427" s="13" customFormat="1">
      <c r="A427" s="13"/>
      <c r="B427" s="242"/>
      <c r="C427" s="243"/>
      <c r="D427" s="244" t="s">
        <v>177</v>
      </c>
      <c r="E427" s="245" t="s">
        <v>1</v>
      </c>
      <c r="F427" s="246" t="s">
        <v>873</v>
      </c>
      <c r="G427" s="243"/>
      <c r="H427" s="247">
        <v>64</v>
      </c>
      <c r="I427" s="248"/>
      <c r="J427" s="243"/>
      <c r="K427" s="243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177</v>
      </c>
      <c r="AU427" s="253" t="s">
        <v>82</v>
      </c>
      <c r="AV427" s="13" t="s">
        <v>82</v>
      </c>
      <c r="AW427" s="13" t="s">
        <v>30</v>
      </c>
      <c r="AX427" s="13" t="s">
        <v>80</v>
      </c>
      <c r="AY427" s="253" t="s">
        <v>169</v>
      </c>
    </row>
    <row r="428" s="2" customFormat="1" ht="16.5" customHeight="1">
      <c r="A428" s="38"/>
      <c r="B428" s="39"/>
      <c r="C428" s="228" t="s">
        <v>874</v>
      </c>
      <c r="D428" s="228" t="s">
        <v>171</v>
      </c>
      <c r="E428" s="229" t="s">
        <v>875</v>
      </c>
      <c r="F428" s="230" t="s">
        <v>876</v>
      </c>
      <c r="G428" s="231" t="s">
        <v>577</v>
      </c>
      <c r="H428" s="232">
        <v>84</v>
      </c>
      <c r="I428" s="233"/>
      <c r="J428" s="234">
        <f>ROUND(I428*H428,2)</f>
        <v>0</v>
      </c>
      <c r="K428" s="235"/>
      <c r="L428" s="44"/>
      <c r="M428" s="236" t="s">
        <v>1</v>
      </c>
      <c r="N428" s="237" t="s">
        <v>38</v>
      </c>
      <c r="O428" s="91"/>
      <c r="P428" s="238">
        <f>O428*H428</f>
        <v>0</v>
      </c>
      <c r="Q428" s="238">
        <v>0.11171</v>
      </c>
      <c r="R428" s="238">
        <f>Q428*H428</f>
        <v>9.3836399999999998</v>
      </c>
      <c r="S428" s="238">
        <v>0</v>
      </c>
      <c r="T428" s="239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0" t="s">
        <v>175</v>
      </c>
      <c r="AT428" s="240" t="s">
        <v>171</v>
      </c>
      <c r="AU428" s="240" t="s">
        <v>82</v>
      </c>
      <c r="AY428" s="17" t="s">
        <v>169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7" t="s">
        <v>80</v>
      </c>
      <c r="BK428" s="241">
        <f>ROUND(I428*H428,2)</f>
        <v>0</v>
      </c>
      <c r="BL428" s="17" t="s">
        <v>175</v>
      </c>
      <c r="BM428" s="240" t="s">
        <v>877</v>
      </c>
    </row>
    <row r="429" s="13" customFormat="1">
      <c r="A429" s="13"/>
      <c r="B429" s="242"/>
      <c r="C429" s="243"/>
      <c r="D429" s="244" t="s">
        <v>177</v>
      </c>
      <c r="E429" s="245" t="s">
        <v>1</v>
      </c>
      <c r="F429" s="246" t="s">
        <v>878</v>
      </c>
      <c r="G429" s="243"/>
      <c r="H429" s="247">
        <v>84</v>
      </c>
      <c r="I429" s="248"/>
      <c r="J429" s="243"/>
      <c r="K429" s="243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177</v>
      </c>
      <c r="AU429" s="253" t="s">
        <v>82</v>
      </c>
      <c r="AV429" s="13" t="s">
        <v>82</v>
      </c>
      <c r="AW429" s="13" t="s">
        <v>30</v>
      </c>
      <c r="AX429" s="13" t="s">
        <v>80</v>
      </c>
      <c r="AY429" s="253" t="s">
        <v>169</v>
      </c>
    </row>
    <row r="430" s="2" customFormat="1" ht="33" customHeight="1">
      <c r="A430" s="38"/>
      <c r="B430" s="39"/>
      <c r="C430" s="275" t="s">
        <v>879</v>
      </c>
      <c r="D430" s="275" t="s">
        <v>298</v>
      </c>
      <c r="E430" s="276" t="s">
        <v>880</v>
      </c>
      <c r="F430" s="277" t="s">
        <v>881</v>
      </c>
      <c r="G430" s="278" t="s">
        <v>577</v>
      </c>
      <c r="H430" s="279">
        <v>77</v>
      </c>
      <c r="I430" s="280"/>
      <c r="J430" s="281">
        <f>ROUND(I430*H430,2)</f>
        <v>0</v>
      </c>
      <c r="K430" s="282"/>
      <c r="L430" s="283"/>
      <c r="M430" s="284" t="s">
        <v>1</v>
      </c>
      <c r="N430" s="285" t="s">
        <v>38</v>
      </c>
      <c r="O430" s="91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0" t="s">
        <v>205</v>
      </c>
      <c r="AT430" s="240" t="s">
        <v>298</v>
      </c>
      <c r="AU430" s="240" t="s">
        <v>82</v>
      </c>
      <c r="AY430" s="17" t="s">
        <v>169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7" t="s">
        <v>80</v>
      </c>
      <c r="BK430" s="241">
        <f>ROUND(I430*H430,2)</f>
        <v>0</v>
      </c>
      <c r="BL430" s="17" t="s">
        <v>175</v>
      </c>
      <c r="BM430" s="240" t="s">
        <v>882</v>
      </c>
    </row>
    <row r="431" s="13" customFormat="1">
      <c r="A431" s="13"/>
      <c r="B431" s="242"/>
      <c r="C431" s="243"/>
      <c r="D431" s="244" t="s">
        <v>177</v>
      </c>
      <c r="E431" s="245" t="s">
        <v>1</v>
      </c>
      <c r="F431" s="246" t="s">
        <v>883</v>
      </c>
      <c r="G431" s="243"/>
      <c r="H431" s="247">
        <v>77</v>
      </c>
      <c r="I431" s="248"/>
      <c r="J431" s="243"/>
      <c r="K431" s="243"/>
      <c r="L431" s="249"/>
      <c r="M431" s="250"/>
      <c r="N431" s="251"/>
      <c r="O431" s="251"/>
      <c r="P431" s="251"/>
      <c r="Q431" s="251"/>
      <c r="R431" s="251"/>
      <c r="S431" s="251"/>
      <c r="T431" s="25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3" t="s">
        <v>177</v>
      </c>
      <c r="AU431" s="253" t="s">
        <v>82</v>
      </c>
      <c r="AV431" s="13" t="s">
        <v>82</v>
      </c>
      <c r="AW431" s="13" t="s">
        <v>30</v>
      </c>
      <c r="AX431" s="13" t="s">
        <v>80</v>
      </c>
      <c r="AY431" s="253" t="s">
        <v>169</v>
      </c>
    </row>
    <row r="432" s="2" customFormat="1" ht="37.8" customHeight="1">
      <c r="A432" s="38"/>
      <c r="B432" s="39"/>
      <c r="C432" s="275" t="s">
        <v>884</v>
      </c>
      <c r="D432" s="275" t="s">
        <v>298</v>
      </c>
      <c r="E432" s="276" t="s">
        <v>885</v>
      </c>
      <c r="F432" s="277" t="s">
        <v>886</v>
      </c>
      <c r="G432" s="278" t="s">
        <v>577</v>
      </c>
      <c r="H432" s="279">
        <v>7</v>
      </c>
      <c r="I432" s="280"/>
      <c r="J432" s="281">
        <f>ROUND(I432*H432,2)</f>
        <v>0</v>
      </c>
      <c r="K432" s="282"/>
      <c r="L432" s="283"/>
      <c r="M432" s="284" t="s">
        <v>1</v>
      </c>
      <c r="N432" s="285" t="s">
        <v>38</v>
      </c>
      <c r="O432" s="91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0" t="s">
        <v>205</v>
      </c>
      <c r="AT432" s="240" t="s">
        <v>298</v>
      </c>
      <c r="AU432" s="240" t="s">
        <v>82</v>
      </c>
      <c r="AY432" s="17" t="s">
        <v>169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7" t="s">
        <v>80</v>
      </c>
      <c r="BK432" s="241">
        <f>ROUND(I432*H432,2)</f>
        <v>0</v>
      </c>
      <c r="BL432" s="17" t="s">
        <v>175</v>
      </c>
      <c r="BM432" s="240" t="s">
        <v>887</v>
      </c>
    </row>
    <row r="433" s="13" customFormat="1">
      <c r="A433" s="13"/>
      <c r="B433" s="242"/>
      <c r="C433" s="243"/>
      <c r="D433" s="244" t="s">
        <v>177</v>
      </c>
      <c r="E433" s="245" t="s">
        <v>1</v>
      </c>
      <c r="F433" s="246" t="s">
        <v>888</v>
      </c>
      <c r="G433" s="243"/>
      <c r="H433" s="247">
        <v>7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177</v>
      </c>
      <c r="AU433" s="253" t="s">
        <v>82</v>
      </c>
      <c r="AV433" s="13" t="s">
        <v>82</v>
      </c>
      <c r="AW433" s="13" t="s">
        <v>30</v>
      </c>
      <c r="AX433" s="13" t="s">
        <v>80</v>
      </c>
      <c r="AY433" s="253" t="s">
        <v>169</v>
      </c>
    </row>
    <row r="434" s="2" customFormat="1" ht="24.15" customHeight="1">
      <c r="A434" s="38"/>
      <c r="B434" s="39"/>
      <c r="C434" s="228" t="s">
        <v>889</v>
      </c>
      <c r="D434" s="228" t="s">
        <v>171</v>
      </c>
      <c r="E434" s="229" t="s">
        <v>890</v>
      </c>
      <c r="F434" s="230" t="s">
        <v>891</v>
      </c>
      <c r="G434" s="231" t="s">
        <v>577</v>
      </c>
      <c r="H434" s="232">
        <v>1</v>
      </c>
      <c r="I434" s="233"/>
      <c r="J434" s="234">
        <f>ROUND(I434*H434,2)</f>
        <v>0</v>
      </c>
      <c r="K434" s="235"/>
      <c r="L434" s="44"/>
      <c r="M434" s="236" t="s">
        <v>1</v>
      </c>
      <c r="N434" s="237" t="s">
        <v>38</v>
      </c>
      <c r="O434" s="91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0" t="s">
        <v>175</v>
      </c>
      <c r="AT434" s="240" t="s">
        <v>171</v>
      </c>
      <c r="AU434" s="240" t="s">
        <v>82</v>
      </c>
      <c r="AY434" s="17" t="s">
        <v>169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7" t="s">
        <v>80</v>
      </c>
      <c r="BK434" s="241">
        <f>ROUND(I434*H434,2)</f>
        <v>0</v>
      </c>
      <c r="BL434" s="17" t="s">
        <v>175</v>
      </c>
      <c r="BM434" s="240" t="s">
        <v>892</v>
      </c>
    </row>
    <row r="435" s="2" customFormat="1" ht="37.8" customHeight="1">
      <c r="A435" s="38"/>
      <c r="B435" s="39"/>
      <c r="C435" s="275" t="s">
        <v>893</v>
      </c>
      <c r="D435" s="275" t="s">
        <v>298</v>
      </c>
      <c r="E435" s="276" t="s">
        <v>894</v>
      </c>
      <c r="F435" s="277" t="s">
        <v>895</v>
      </c>
      <c r="G435" s="278" t="s">
        <v>577</v>
      </c>
      <c r="H435" s="279">
        <v>1</v>
      </c>
      <c r="I435" s="280"/>
      <c r="J435" s="281">
        <f>ROUND(I435*H435,2)</f>
        <v>0</v>
      </c>
      <c r="K435" s="282"/>
      <c r="L435" s="283"/>
      <c r="M435" s="284" t="s">
        <v>1</v>
      </c>
      <c r="N435" s="285" t="s">
        <v>38</v>
      </c>
      <c r="O435" s="91"/>
      <c r="P435" s="238">
        <f>O435*H435</f>
        <v>0</v>
      </c>
      <c r="Q435" s="238">
        <v>0.0060000000000000001</v>
      </c>
      <c r="R435" s="238">
        <f>Q435*H435</f>
        <v>0.0060000000000000001</v>
      </c>
      <c r="S435" s="238">
        <v>0</v>
      </c>
      <c r="T435" s="239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0" t="s">
        <v>205</v>
      </c>
      <c r="AT435" s="240" t="s">
        <v>298</v>
      </c>
      <c r="AU435" s="240" t="s">
        <v>82</v>
      </c>
      <c r="AY435" s="17" t="s">
        <v>169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7" t="s">
        <v>80</v>
      </c>
      <c r="BK435" s="241">
        <f>ROUND(I435*H435,2)</f>
        <v>0</v>
      </c>
      <c r="BL435" s="17" t="s">
        <v>175</v>
      </c>
      <c r="BM435" s="240" t="s">
        <v>896</v>
      </c>
    </row>
    <row r="436" s="2" customFormat="1" ht="24.15" customHeight="1">
      <c r="A436" s="38"/>
      <c r="B436" s="39"/>
      <c r="C436" s="228" t="s">
        <v>897</v>
      </c>
      <c r="D436" s="228" t="s">
        <v>171</v>
      </c>
      <c r="E436" s="229" t="s">
        <v>898</v>
      </c>
      <c r="F436" s="230" t="s">
        <v>899</v>
      </c>
      <c r="G436" s="231" t="s">
        <v>577</v>
      </c>
      <c r="H436" s="232">
        <v>2</v>
      </c>
      <c r="I436" s="233"/>
      <c r="J436" s="234">
        <f>ROUND(I436*H436,2)</f>
        <v>0</v>
      </c>
      <c r="K436" s="235"/>
      <c r="L436" s="44"/>
      <c r="M436" s="236" t="s">
        <v>1</v>
      </c>
      <c r="N436" s="237" t="s">
        <v>38</v>
      </c>
      <c r="O436" s="91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40" t="s">
        <v>175</v>
      </c>
      <c r="AT436" s="240" t="s">
        <v>171</v>
      </c>
      <c r="AU436" s="240" t="s">
        <v>82</v>
      </c>
      <c r="AY436" s="17" t="s">
        <v>169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7" t="s">
        <v>80</v>
      </c>
      <c r="BK436" s="241">
        <f>ROUND(I436*H436,2)</f>
        <v>0</v>
      </c>
      <c r="BL436" s="17" t="s">
        <v>175</v>
      </c>
      <c r="BM436" s="240" t="s">
        <v>900</v>
      </c>
    </row>
    <row r="437" s="2" customFormat="1" ht="37.8" customHeight="1">
      <c r="A437" s="38"/>
      <c r="B437" s="39"/>
      <c r="C437" s="275" t="s">
        <v>901</v>
      </c>
      <c r="D437" s="275" t="s">
        <v>298</v>
      </c>
      <c r="E437" s="276" t="s">
        <v>902</v>
      </c>
      <c r="F437" s="277" t="s">
        <v>903</v>
      </c>
      <c r="G437" s="278" t="s">
        <v>577</v>
      </c>
      <c r="H437" s="279">
        <v>2</v>
      </c>
      <c r="I437" s="280"/>
      <c r="J437" s="281">
        <f>ROUND(I437*H437,2)</f>
        <v>0</v>
      </c>
      <c r="K437" s="282"/>
      <c r="L437" s="283"/>
      <c r="M437" s="284" t="s">
        <v>1</v>
      </c>
      <c r="N437" s="285" t="s">
        <v>38</v>
      </c>
      <c r="O437" s="91"/>
      <c r="P437" s="238">
        <f>O437*H437</f>
        <v>0</v>
      </c>
      <c r="Q437" s="238">
        <v>0.0060000000000000001</v>
      </c>
      <c r="R437" s="238">
        <f>Q437*H437</f>
        <v>0.012</v>
      </c>
      <c r="S437" s="238">
        <v>0</v>
      </c>
      <c r="T437" s="239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0" t="s">
        <v>205</v>
      </c>
      <c r="AT437" s="240" t="s">
        <v>298</v>
      </c>
      <c r="AU437" s="240" t="s">
        <v>82</v>
      </c>
      <c r="AY437" s="17" t="s">
        <v>169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7" t="s">
        <v>80</v>
      </c>
      <c r="BK437" s="241">
        <f>ROUND(I437*H437,2)</f>
        <v>0</v>
      </c>
      <c r="BL437" s="17" t="s">
        <v>175</v>
      </c>
      <c r="BM437" s="240" t="s">
        <v>904</v>
      </c>
    </row>
    <row r="438" s="2" customFormat="1" ht="24.15" customHeight="1">
      <c r="A438" s="38"/>
      <c r="B438" s="39"/>
      <c r="C438" s="228" t="s">
        <v>905</v>
      </c>
      <c r="D438" s="228" t="s">
        <v>171</v>
      </c>
      <c r="E438" s="229" t="s">
        <v>906</v>
      </c>
      <c r="F438" s="230" t="s">
        <v>907</v>
      </c>
      <c r="G438" s="231" t="s">
        <v>577</v>
      </c>
      <c r="H438" s="232">
        <v>7</v>
      </c>
      <c r="I438" s="233"/>
      <c r="J438" s="234">
        <f>ROUND(I438*H438,2)</f>
        <v>0</v>
      </c>
      <c r="K438" s="235"/>
      <c r="L438" s="44"/>
      <c r="M438" s="236" t="s">
        <v>1</v>
      </c>
      <c r="N438" s="237" t="s">
        <v>38</v>
      </c>
      <c r="O438" s="91"/>
      <c r="P438" s="238">
        <f>O438*H438</f>
        <v>0</v>
      </c>
      <c r="Q438" s="238">
        <v>0.00116</v>
      </c>
      <c r="R438" s="238">
        <f>Q438*H438</f>
        <v>0.0081200000000000005</v>
      </c>
      <c r="S438" s="238">
        <v>0</v>
      </c>
      <c r="T438" s="239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0" t="s">
        <v>175</v>
      </c>
      <c r="AT438" s="240" t="s">
        <v>171</v>
      </c>
      <c r="AU438" s="240" t="s">
        <v>82</v>
      </c>
      <c r="AY438" s="17" t="s">
        <v>169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7" t="s">
        <v>80</v>
      </c>
      <c r="BK438" s="241">
        <f>ROUND(I438*H438,2)</f>
        <v>0</v>
      </c>
      <c r="BL438" s="17" t="s">
        <v>175</v>
      </c>
      <c r="BM438" s="240" t="s">
        <v>908</v>
      </c>
    </row>
    <row r="439" s="13" customFormat="1">
      <c r="A439" s="13"/>
      <c r="B439" s="242"/>
      <c r="C439" s="243"/>
      <c r="D439" s="244" t="s">
        <v>177</v>
      </c>
      <c r="E439" s="245" t="s">
        <v>1</v>
      </c>
      <c r="F439" s="246" t="s">
        <v>909</v>
      </c>
      <c r="G439" s="243"/>
      <c r="H439" s="247">
        <v>7</v>
      </c>
      <c r="I439" s="248"/>
      <c r="J439" s="243"/>
      <c r="K439" s="243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177</v>
      </c>
      <c r="AU439" s="253" t="s">
        <v>82</v>
      </c>
      <c r="AV439" s="13" t="s">
        <v>82</v>
      </c>
      <c r="AW439" s="13" t="s">
        <v>30</v>
      </c>
      <c r="AX439" s="13" t="s">
        <v>80</v>
      </c>
      <c r="AY439" s="253" t="s">
        <v>169</v>
      </c>
    </row>
    <row r="440" s="2" customFormat="1" ht="24.15" customHeight="1">
      <c r="A440" s="38"/>
      <c r="B440" s="39"/>
      <c r="C440" s="275" t="s">
        <v>910</v>
      </c>
      <c r="D440" s="275" t="s">
        <v>298</v>
      </c>
      <c r="E440" s="276" t="s">
        <v>911</v>
      </c>
      <c r="F440" s="277" t="s">
        <v>912</v>
      </c>
      <c r="G440" s="278" t="s">
        <v>577</v>
      </c>
      <c r="H440" s="279">
        <v>7</v>
      </c>
      <c r="I440" s="280"/>
      <c r="J440" s="281">
        <f>ROUND(I440*H440,2)</f>
        <v>0</v>
      </c>
      <c r="K440" s="282"/>
      <c r="L440" s="283"/>
      <c r="M440" s="284" t="s">
        <v>1</v>
      </c>
      <c r="N440" s="285" t="s">
        <v>38</v>
      </c>
      <c r="O440" s="91"/>
      <c r="P440" s="238">
        <f>O440*H440</f>
        <v>0</v>
      </c>
      <c r="Q440" s="238">
        <v>0.070000000000000007</v>
      </c>
      <c r="R440" s="238">
        <f>Q440*H440</f>
        <v>0.49000000000000005</v>
      </c>
      <c r="S440" s="238">
        <v>0</v>
      </c>
      <c r="T440" s="239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40" t="s">
        <v>205</v>
      </c>
      <c r="AT440" s="240" t="s">
        <v>298</v>
      </c>
      <c r="AU440" s="240" t="s">
        <v>82</v>
      </c>
      <c r="AY440" s="17" t="s">
        <v>169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7" t="s">
        <v>80</v>
      </c>
      <c r="BK440" s="241">
        <f>ROUND(I440*H440,2)</f>
        <v>0</v>
      </c>
      <c r="BL440" s="17" t="s">
        <v>175</v>
      </c>
      <c r="BM440" s="240" t="s">
        <v>913</v>
      </c>
    </row>
    <row r="441" s="2" customFormat="1" ht="24.15" customHeight="1">
      <c r="A441" s="38"/>
      <c r="B441" s="39"/>
      <c r="C441" s="228" t="s">
        <v>914</v>
      </c>
      <c r="D441" s="228" t="s">
        <v>171</v>
      </c>
      <c r="E441" s="229" t="s">
        <v>915</v>
      </c>
      <c r="F441" s="230" t="s">
        <v>916</v>
      </c>
      <c r="G441" s="231" t="s">
        <v>577</v>
      </c>
      <c r="H441" s="232">
        <v>9</v>
      </c>
      <c r="I441" s="233"/>
      <c r="J441" s="234">
        <f>ROUND(I441*H441,2)</f>
        <v>0</v>
      </c>
      <c r="K441" s="235"/>
      <c r="L441" s="44"/>
      <c r="M441" s="236" t="s">
        <v>1</v>
      </c>
      <c r="N441" s="237" t="s">
        <v>38</v>
      </c>
      <c r="O441" s="91"/>
      <c r="P441" s="238">
        <f>O441*H441</f>
        <v>0</v>
      </c>
      <c r="Q441" s="238">
        <v>0.0011999999999999999</v>
      </c>
      <c r="R441" s="238">
        <f>Q441*H441</f>
        <v>0.010799999999999999</v>
      </c>
      <c r="S441" s="238">
        <v>0</v>
      </c>
      <c r="T441" s="239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0" t="s">
        <v>175</v>
      </c>
      <c r="AT441" s="240" t="s">
        <v>171</v>
      </c>
      <c r="AU441" s="240" t="s">
        <v>82</v>
      </c>
      <c r="AY441" s="17" t="s">
        <v>169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7" t="s">
        <v>80</v>
      </c>
      <c r="BK441" s="241">
        <f>ROUND(I441*H441,2)</f>
        <v>0</v>
      </c>
      <c r="BL441" s="17" t="s">
        <v>175</v>
      </c>
      <c r="BM441" s="240" t="s">
        <v>917</v>
      </c>
    </row>
    <row r="442" s="13" customFormat="1">
      <c r="A442" s="13"/>
      <c r="B442" s="242"/>
      <c r="C442" s="243"/>
      <c r="D442" s="244" t="s">
        <v>177</v>
      </c>
      <c r="E442" s="245" t="s">
        <v>1</v>
      </c>
      <c r="F442" s="246" t="s">
        <v>918</v>
      </c>
      <c r="G442" s="243"/>
      <c r="H442" s="247">
        <v>9</v>
      </c>
      <c r="I442" s="248"/>
      <c r="J442" s="243"/>
      <c r="K442" s="243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177</v>
      </c>
      <c r="AU442" s="253" t="s">
        <v>82</v>
      </c>
      <c r="AV442" s="13" t="s">
        <v>82</v>
      </c>
      <c r="AW442" s="13" t="s">
        <v>30</v>
      </c>
      <c r="AX442" s="13" t="s">
        <v>80</v>
      </c>
      <c r="AY442" s="253" t="s">
        <v>169</v>
      </c>
    </row>
    <row r="443" s="2" customFormat="1" ht="24.15" customHeight="1">
      <c r="A443" s="38"/>
      <c r="B443" s="39"/>
      <c r="C443" s="275" t="s">
        <v>919</v>
      </c>
      <c r="D443" s="275" t="s">
        <v>298</v>
      </c>
      <c r="E443" s="276" t="s">
        <v>920</v>
      </c>
      <c r="F443" s="277" t="s">
        <v>921</v>
      </c>
      <c r="G443" s="278" t="s">
        <v>577</v>
      </c>
      <c r="H443" s="279">
        <v>9</v>
      </c>
      <c r="I443" s="280"/>
      <c r="J443" s="281">
        <f>ROUND(I443*H443,2)</f>
        <v>0</v>
      </c>
      <c r="K443" s="282"/>
      <c r="L443" s="283"/>
      <c r="M443" s="284" t="s">
        <v>1</v>
      </c>
      <c r="N443" s="285" t="s">
        <v>38</v>
      </c>
      <c r="O443" s="91"/>
      <c r="P443" s="238">
        <f>O443*H443</f>
        <v>0</v>
      </c>
      <c r="Q443" s="238">
        <v>0.029999999999999999</v>
      </c>
      <c r="R443" s="238">
        <f>Q443*H443</f>
        <v>0.27000000000000002</v>
      </c>
      <c r="S443" s="238">
        <v>0</v>
      </c>
      <c r="T443" s="239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0" t="s">
        <v>205</v>
      </c>
      <c r="AT443" s="240" t="s">
        <v>298</v>
      </c>
      <c r="AU443" s="240" t="s">
        <v>82</v>
      </c>
      <c r="AY443" s="17" t="s">
        <v>169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7" t="s">
        <v>80</v>
      </c>
      <c r="BK443" s="241">
        <f>ROUND(I443*H443,2)</f>
        <v>0</v>
      </c>
      <c r="BL443" s="17" t="s">
        <v>175</v>
      </c>
      <c r="BM443" s="240" t="s">
        <v>922</v>
      </c>
    </row>
    <row r="444" s="2" customFormat="1" ht="24.15" customHeight="1">
      <c r="A444" s="38"/>
      <c r="B444" s="39"/>
      <c r="C444" s="228" t="s">
        <v>923</v>
      </c>
      <c r="D444" s="228" t="s">
        <v>171</v>
      </c>
      <c r="E444" s="229" t="s">
        <v>924</v>
      </c>
      <c r="F444" s="230" t="s">
        <v>925</v>
      </c>
      <c r="G444" s="231" t="s">
        <v>577</v>
      </c>
      <c r="H444" s="232">
        <v>10</v>
      </c>
      <c r="I444" s="233"/>
      <c r="J444" s="234">
        <f>ROUND(I444*H444,2)</f>
        <v>0</v>
      </c>
      <c r="K444" s="235"/>
      <c r="L444" s="44"/>
      <c r="M444" s="236" t="s">
        <v>1</v>
      </c>
      <c r="N444" s="237" t="s">
        <v>38</v>
      </c>
      <c r="O444" s="91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40" t="s">
        <v>175</v>
      </c>
      <c r="AT444" s="240" t="s">
        <v>171</v>
      </c>
      <c r="AU444" s="240" t="s">
        <v>82</v>
      </c>
      <c r="AY444" s="17" t="s">
        <v>169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7" t="s">
        <v>80</v>
      </c>
      <c r="BK444" s="241">
        <f>ROUND(I444*H444,2)</f>
        <v>0</v>
      </c>
      <c r="BL444" s="17" t="s">
        <v>175</v>
      </c>
      <c r="BM444" s="240" t="s">
        <v>926</v>
      </c>
    </row>
    <row r="445" s="13" customFormat="1">
      <c r="A445" s="13"/>
      <c r="B445" s="242"/>
      <c r="C445" s="243"/>
      <c r="D445" s="244" t="s">
        <v>177</v>
      </c>
      <c r="E445" s="245" t="s">
        <v>1</v>
      </c>
      <c r="F445" s="246" t="s">
        <v>927</v>
      </c>
      <c r="G445" s="243"/>
      <c r="H445" s="247">
        <v>10</v>
      </c>
      <c r="I445" s="248"/>
      <c r="J445" s="243"/>
      <c r="K445" s="243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177</v>
      </c>
      <c r="AU445" s="253" t="s">
        <v>82</v>
      </c>
      <c r="AV445" s="13" t="s">
        <v>82</v>
      </c>
      <c r="AW445" s="13" t="s">
        <v>30</v>
      </c>
      <c r="AX445" s="13" t="s">
        <v>80</v>
      </c>
      <c r="AY445" s="253" t="s">
        <v>169</v>
      </c>
    </row>
    <row r="446" s="2" customFormat="1" ht="37.8" customHeight="1">
      <c r="A446" s="38"/>
      <c r="B446" s="39"/>
      <c r="C446" s="275" t="s">
        <v>928</v>
      </c>
      <c r="D446" s="275" t="s">
        <v>298</v>
      </c>
      <c r="E446" s="276" t="s">
        <v>929</v>
      </c>
      <c r="F446" s="277" t="s">
        <v>930</v>
      </c>
      <c r="G446" s="278" t="s">
        <v>577</v>
      </c>
      <c r="H446" s="279">
        <v>1</v>
      </c>
      <c r="I446" s="280"/>
      <c r="J446" s="281">
        <f>ROUND(I446*H446,2)</f>
        <v>0</v>
      </c>
      <c r="K446" s="282"/>
      <c r="L446" s="283"/>
      <c r="M446" s="284" t="s">
        <v>1</v>
      </c>
      <c r="N446" s="285" t="s">
        <v>38</v>
      </c>
      <c r="O446" s="91"/>
      <c r="P446" s="238">
        <f>O446*H446</f>
        <v>0</v>
      </c>
      <c r="Q446" s="238">
        <v>0.029999999999999999</v>
      </c>
      <c r="R446" s="238">
        <f>Q446*H446</f>
        <v>0.029999999999999999</v>
      </c>
      <c r="S446" s="238">
        <v>0</v>
      </c>
      <c r="T446" s="239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0" t="s">
        <v>205</v>
      </c>
      <c r="AT446" s="240" t="s">
        <v>298</v>
      </c>
      <c r="AU446" s="240" t="s">
        <v>82</v>
      </c>
      <c r="AY446" s="17" t="s">
        <v>169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7" t="s">
        <v>80</v>
      </c>
      <c r="BK446" s="241">
        <f>ROUND(I446*H446,2)</f>
        <v>0</v>
      </c>
      <c r="BL446" s="17" t="s">
        <v>175</v>
      </c>
      <c r="BM446" s="240" t="s">
        <v>931</v>
      </c>
    </row>
    <row r="447" s="2" customFormat="1" ht="44.25" customHeight="1">
      <c r="A447" s="38"/>
      <c r="B447" s="39"/>
      <c r="C447" s="275" t="s">
        <v>932</v>
      </c>
      <c r="D447" s="275" t="s">
        <v>298</v>
      </c>
      <c r="E447" s="276" t="s">
        <v>933</v>
      </c>
      <c r="F447" s="277" t="s">
        <v>934</v>
      </c>
      <c r="G447" s="278" t="s">
        <v>577</v>
      </c>
      <c r="H447" s="279">
        <v>2</v>
      </c>
      <c r="I447" s="280"/>
      <c r="J447" s="281">
        <f>ROUND(I447*H447,2)</f>
        <v>0</v>
      </c>
      <c r="K447" s="282"/>
      <c r="L447" s="283"/>
      <c r="M447" s="284" t="s">
        <v>1</v>
      </c>
      <c r="N447" s="285" t="s">
        <v>38</v>
      </c>
      <c r="O447" s="91"/>
      <c r="P447" s="238">
        <f>O447*H447</f>
        <v>0</v>
      </c>
      <c r="Q447" s="238">
        <v>0.029999999999999999</v>
      </c>
      <c r="R447" s="238">
        <f>Q447*H447</f>
        <v>0.059999999999999998</v>
      </c>
      <c r="S447" s="238">
        <v>0</v>
      </c>
      <c r="T447" s="239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0" t="s">
        <v>205</v>
      </c>
      <c r="AT447" s="240" t="s">
        <v>298</v>
      </c>
      <c r="AU447" s="240" t="s">
        <v>82</v>
      </c>
      <c r="AY447" s="17" t="s">
        <v>169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7" t="s">
        <v>80</v>
      </c>
      <c r="BK447" s="241">
        <f>ROUND(I447*H447,2)</f>
        <v>0</v>
      </c>
      <c r="BL447" s="17" t="s">
        <v>175</v>
      </c>
      <c r="BM447" s="240" t="s">
        <v>935</v>
      </c>
    </row>
    <row r="448" s="13" customFormat="1">
      <c r="A448" s="13"/>
      <c r="B448" s="242"/>
      <c r="C448" s="243"/>
      <c r="D448" s="244" t="s">
        <v>177</v>
      </c>
      <c r="E448" s="245" t="s">
        <v>1</v>
      </c>
      <c r="F448" s="246" t="s">
        <v>936</v>
      </c>
      <c r="G448" s="243"/>
      <c r="H448" s="247">
        <v>2</v>
      </c>
      <c r="I448" s="248"/>
      <c r="J448" s="243"/>
      <c r="K448" s="243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177</v>
      </c>
      <c r="AU448" s="253" t="s">
        <v>82</v>
      </c>
      <c r="AV448" s="13" t="s">
        <v>82</v>
      </c>
      <c r="AW448" s="13" t="s">
        <v>30</v>
      </c>
      <c r="AX448" s="13" t="s">
        <v>80</v>
      </c>
      <c r="AY448" s="253" t="s">
        <v>169</v>
      </c>
    </row>
    <row r="449" s="14" customFormat="1">
      <c r="A449" s="14"/>
      <c r="B449" s="254"/>
      <c r="C449" s="255"/>
      <c r="D449" s="244" t="s">
        <v>177</v>
      </c>
      <c r="E449" s="256" t="s">
        <v>1</v>
      </c>
      <c r="F449" s="257" t="s">
        <v>937</v>
      </c>
      <c r="G449" s="255"/>
      <c r="H449" s="256" t="s">
        <v>1</v>
      </c>
      <c r="I449" s="258"/>
      <c r="J449" s="255"/>
      <c r="K449" s="255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177</v>
      </c>
      <c r="AU449" s="263" t="s">
        <v>82</v>
      </c>
      <c r="AV449" s="14" t="s">
        <v>80</v>
      </c>
      <c r="AW449" s="14" t="s">
        <v>30</v>
      </c>
      <c r="AX449" s="14" t="s">
        <v>73</v>
      </c>
      <c r="AY449" s="263" t="s">
        <v>169</v>
      </c>
    </row>
    <row r="450" s="2" customFormat="1" ht="24.15" customHeight="1">
      <c r="A450" s="38"/>
      <c r="B450" s="39"/>
      <c r="C450" s="228" t="s">
        <v>938</v>
      </c>
      <c r="D450" s="228" t="s">
        <v>171</v>
      </c>
      <c r="E450" s="229" t="s">
        <v>939</v>
      </c>
      <c r="F450" s="230" t="s">
        <v>940</v>
      </c>
      <c r="G450" s="231" t="s">
        <v>255</v>
      </c>
      <c r="H450" s="232">
        <v>11.52</v>
      </c>
      <c r="I450" s="233"/>
      <c r="J450" s="234">
        <f>ROUND(I450*H450,2)</f>
        <v>0</v>
      </c>
      <c r="K450" s="235"/>
      <c r="L450" s="44"/>
      <c r="M450" s="236" t="s">
        <v>1</v>
      </c>
      <c r="N450" s="237" t="s">
        <v>38</v>
      </c>
      <c r="O450" s="91"/>
      <c r="P450" s="238">
        <f>O450*H450</f>
        <v>0</v>
      </c>
      <c r="Q450" s="238">
        <v>2.2563399999999998</v>
      </c>
      <c r="R450" s="238">
        <f>Q450*H450</f>
        <v>25.993036799999995</v>
      </c>
      <c r="S450" s="238">
        <v>0</v>
      </c>
      <c r="T450" s="239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0" t="s">
        <v>175</v>
      </c>
      <c r="AT450" s="240" t="s">
        <v>171</v>
      </c>
      <c r="AU450" s="240" t="s">
        <v>82</v>
      </c>
      <c r="AY450" s="17" t="s">
        <v>169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7" t="s">
        <v>80</v>
      </c>
      <c r="BK450" s="241">
        <f>ROUND(I450*H450,2)</f>
        <v>0</v>
      </c>
      <c r="BL450" s="17" t="s">
        <v>175</v>
      </c>
      <c r="BM450" s="240" t="s">
        <v>941</v>
      </c>
    </row>
    <row r="451" s="13" customFormat="1">
      <c r="A451" s="13"/>
      <c r="B451" s="242"/>
      <c r="C451" s="243"/>
      <c r="D451" s="244" t="s">
        <v>177</v>
      </c>
      <c r="E451" s="245" t="s">
        <v>1</v>
      </c>
      <c r="F451" s="246" t="s">
        <v>942</v>
      </c>
      <c r="G451" s="243"/>
      <c r="H451" s="247">
        <v>11.52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177</v>
      </c>
      <c r="AU451" s="253" t="s">
        <v>82</v>
      </c>
      <c r="AV451" s="13" t="s">
        <v>82</v>
      </c>
      <c r="AW451" s="13" t="s">
        <v>30</v>
      </c>
      <c r="AX451" s="13" t="s">
        <v>80</v>
      </c>
      <c r="AY451" s="253" t="s">
        <v>169</v>
      </c>
    </row>
    <row r="452" s="2" customFormat="1" ht="55.5" customHeight="1">
      <c r="A452" s="38"/>
      <c r="B452" s="39"/>
      <c r="C452" s="228" t="s">
        <v>943</v>
      </c>
      <c r="D452" s="228" t="s">
        <v>171</v>
      </c>
      <c r="E452" s="229" t="s">
        <v>944</v>
      </c>
      <c r="F452" s="230" t="s">
        <v>945</v>
      </c>
      <c r="G452" s="231" t="s">
        <v>659</v>
      </c>
      <c r="H452" s="232">
        <v>5</v>
      </c>
      <c r="I452" s="233"/>
      <c r="J452" s="234">
        <f>ROUND(I452*H452,2)</f>
        <v>0</v>
      </c>
      <c r="K452" s="235"/>
      <c r="L452" s="44"/>
      <c r="M452" s="236" t="s">
        <v>1</v>
      </c>
      <c r="N452" s="237" t="s">
        <v>38</v>
      </c>
      <c r="O452" s="91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40" t="s">
        <v>175</v>
      </c>
      <c r="AT452" s="240" t="s">
        <v>171</v>
      </c>
      <c r="AU452" s="240" t="s">
        <v>82</v>
      </c>
      <c r="AY452" s="17" t="s">
        <v>169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7" t="s">
        <v>80</v>
      </c>
      <c r="BK452" s="241">
        <f>ROUND(I452*H452,2)</f>
        <v>0</v>
      </c>
      <c r="BL452" s="17" t="s">
        <v>175</v>
      </c>
      <c r="BM452" s="240" t="s">
        <v>946</v>
      </c>
    </row>
    <row r="453" s="12" customFormat="1" ht="22.8" customHeight="1">
      <c r="A453" s="12"/>
      <c r="B453" s="212"/>
      <c r="C453" s="213"/>
      <c r="D453" s="214" t="s">
        <v>72</v>
      </c>
      <c r="E453" s="226" t="s">
        <v>947</v>
      </c>
      <c r="F453" s="226" t="s">
        <v>948</v>
      </c>
      <c r="G453" s="213"/>
      <c r="H453" s="213"/>
      <c r="I453" s="216"/>
      <c r="J453" s="227">
        <f>BK453</f>
        <v>0</v>
      </c>
      <c r="K453" s="213"/>
      <c r="L453" s="218"/>
      <c r="M453" s="219"/>
      <c r="N453" s="220"/>
      <c r="O453" s="220"/>
      <c r="P453" s="221">
        <f>SUM(P454:P472)</f>
        <v>0</v>
      </c>
      <c r="Q453" s="220"/>
      <c r="R453" s="221">
        <f>SUM(R454:R472)</f>
        <v>64.646420000000006</v>
      </c>
      <c r="S453" s="220"/>
      <c r="T453" s="222">
        <f>SUM(T454:T472)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23" t="s">
        <v>80</v>
      </c>
      <c r="AT453" s="224" t="s">
        <v>72</v>
      </c>
      <c r="AU453" s="224" t="s">
        <v>80</v>
      </c>
      <c r="AY453" s="223" t="s">
        <v>169</v>
      </c>
      <c r="BK453" s="225">
        <f>SUM(BK454:BK472)</f>
        <v>0</v>
      </c>
    </row>
    <row r="454" s="2" customFormat="1" ht="24.15" customHeight="1">
      <c r="A454" s="38"/>
      <c r="B454" s="39"/>
      <c r="C454" s="228" t="s">
        <v>949</v>
      </c>
      <c r="D454" s="228" t="s">
        <v>171</v>
      </c>
      <c r="E454" s="229" t="s">
        <v>253</v>
      </c>
      <c r="F454" s="230" t="s">
        <v>254</v>
      </c>
      <c r="G454" s="231" t="s">
        <v>255</v>
      </c>
      <c r="H454" s="232">
        <v>26.399999999999999</v>
      </c>
      <c r="I454" s="233"/>
      <c r="J454" s="234">
        <f>ROUND(I454*H454,2)</f>
        <v>0</v>
      </c>
      <c r="K454" s="235"/>
      <c r="L454" s="44"/>
      <c r="M454" s="236" t="s">
        <v>1</v>
      </c>
      <c r="N454" s="237" t="s">
        <v>38</v>
      </c>
      <c r="O454" s="91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40" t="s">
        <v>175</v>
      </c>
      <c r="AT454" s="240" t="s">
        <v>171</v>
      </c>
      <c r="AU454" s="240" t="s">
        <v>82</v>
      </c>
      <c r="AY454" s="17" t="s">
        <v>169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7" t="s">
        <v>80</v>
      </c>
      <c r="BK454" s="241">
        <f>ROUND(I454*H454,2)</f>
        <v>0</v>
      </c>
      <c r="BL454" s="17" t="s">
        <v>175</v>
      </c>
      <c r="BM454" s="240" t="s">
        <v>950</v>
      </c>
    </row>
    <row r="455" s="13" customFormat="1">
      <c r="A455" s="13"/>
      <c r="B455" s="242"/>
      <c r="C455" s="243"/>
      <c r="D455" s="244" t="s">
        <v>177</v>
      </c>
      <c r="E455" s="245" t="s">
        <v>1</v>
      </c>
      <c r="F455" s="246" t="s">
        <v>951</v>
      </c>
      <c r="G455" s="243"/>
      <c r="H455" s="247">
        <v>26.399999999999999</v>
      </c>
      <c r="I455" s="248"/>
      <c r="J455" s="243"/>
      <c r="K455" s="243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177</v>
      </c>
      <c r="AU455" s="253" t="s">
        <v>82</v>
      </c>
      <c r="AV455" s="13" t="s">
        <v>82</v>
      </c>
      <c r="AW455" s="13" t="s">
        <v>30</v>
      </c>
      <c r="AX455" s="13" t="s">
        <v>80</v>
      </c>
      <c r="AY455" s="253" t="s">
        <v>169</v>
      </c>
    </row>
    <row r="456" s="2" customFormat="1" ht="24.15" customHeight="1">
      <c r="A456" s="38"/>
      <c r="B456" s="39"/>
      <c r="C456" s="228" t="s">
        <v>952</v>
      </c>
      <c r="D456" s="228" t="s">
        <v>171</v>
      </c>
      <c r="E456" s="229" t="s">
        <v>273</v>
      </c>
      <c r="F456" s="230" t="s">
        <v>274</v>
      </c>
      <c r="G456" s="231" t="s">
        <v>255</v>
      </c>
      <c r="H456" s="232">
        <v>26.399999999999999</v>
      </c>
      <c r="I456" s="233"/>
      <c r="J456" s="234">
        <f>ROUND(I456*H456,2)</f>
        <v>0</v>
      </c>
      <c r="K456" s="235"/>
      <c r="L456" s="44"/>
      <c r="M456" s="236" t="s">
        <v>1</v>
      </c>
      <c r="N456" s="237" t="s">
        <v>38</v>
      </c>
      <c r="O456" s="91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0" t="s">
        <v>175</v>
      </c>
      <c r="AT456" s="240" t="s">
        <v>171</v>
      </c>
      <c r="AU456" s="240" t="s">
        <v>82</v>
      </c>
      <c r="AY456" s="17" t="s">
        <v>169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7" t="s">
        <v>80</v>
      </c>
      <c r="BK456" s="241">
        <f>ROUND(I456*H456,2)</f>
        <v>0</v>
      </c>
      <c r="BL456" s="17" t="s">
        <v>175</v>
      </c>
      <c r="BM456" s="240" t="s">
        <v>953</v>
      </c>
    </row>
    <row r="457" s="2" customFormat="1" ht="16.5" customHeight="1">
      <c r="A457" s="38"/>
      <c r="B457" s="39"/>
      <c r="C457" s="228" t="s">
        <v>954</v>
      </c>
      <c r="D457" s="228" t="s">
        <v>171</v>
      </c>
      <c r="E457" s="229" t="s">
        <v>278</v>
      </c>
      <c r="F457" s="230" t="s">
        <v>279</v>
      </c>
      <c r="G457" s="231" t="s">
        <v>255</v>
      </c>
      <c r="H457" s="232">
        <v>26.399999999999999</v>
      </c>
      <c r="I457" s="233"/>
      <c r="J457" s="234">
        <f>ROUND(I457*H457,2)</f>
        <v>0</v>
      </c>
      <c r="K457" s="235"/>
      <c r="L457" s="44"/>
      <c r="M457" s="236" t="s">
        <v>1</v>
      </c>
      <c r="N457" s="237" t="s">
        <v>38</v>
      </c>
      <c r="O457" s="91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0" t="s">
        <v>175</v>
      </c>
      <c r="AT457" s="240" t="s">
        <v>171</v>
      </c>
      <c r="AU457" s="240" t="s">
        <v>82</v>
      </c>
      <c r="AY457" s="17" t="s">
        <v>169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7" t="s">
        <v>80</v>
      </c>
      <c r="BK457" s="241">
        <f>ROUND(I457*H457,2)</f>
        <v>0</v>
      </c>
      <c r="BL457" s="17" t="s">
        <v>175</v>
      </c>
      <c r="BM457" s="240" t="s">
        <v>955</v>
      </c>
    </row>
    <row r="458" s="2" customFormat="1" ht="24.15" customHeight="1">
      <c r="A458" s="38"/>
      <c r="B458" s="39"/>
      <c r="C458" s="228" t="s">
        <v>956</v>
      </c>
      <c r="D458" s="228" t="s">
        <v>171</v>
      </c>
      <c r="E458" s="229" t="s">
        <v>282</v>
      </c>
      <c r="F458" s="230" t="s">
        <v>283</v>
      </c>
      <c r="G458" s="231" t="s">
        <v>284</v>
      </c>
      <c r="H458" s="232">
        <v>47.520000000000003</v>
      </c>
      <c r="I458" s="233"/>
      <c r="J458" s="234">
        <f>ROUND(I458*H458,2)</f>
        <v>0</v>
      </c>
      <c r="K458" s="235"/>
      <c r="L458" s="44"/>
      <c r="M458" s="236" t="s">
        <v>1</v>
      </c>
      <c r="N458" s="237" t="s">
        <v>38</v>
      </c>
      <c r="O458" s="91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0" t="s">
        <v>175</v>
      </c>
      <c r="AT458" s="240" t="s">
        <v>171</v>
      </c>
      <c r="AU458" s="240" t="s">
        <v>82</v>
      </c>
      <c r="AY458" s="17" t="s">
        <v>169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7" t="s">
        <v>80</v>
      </c>
      <c r="BK458" s="241">
        <f>ROUND(I458*H458,2)</f>
        <v>0</v>
      </c>
      <c r="BL458" s="17" t="s">
        <v>175</v>
      </c>
      <c r="BM458" s="240" t="s">
        <v>957</v>
      </c>
    </row>
    <row r="459" s="13" customFormat="1">
      <c r="A459" s="13"/>
      <c r="B459" s="242"/>
      <c r="C459" s="243"/>
      <c r="D459" s="244" t="s">
        <v>177</v>
      </c>
      <c r="E459" s="245" t="s">
        <v>1</v>
      </c>
      <c r="F459" s="246" t="s">
        <v>958</v>
      </c>
      <c r="G459" s="243"/>
      <c r="H459" s="247">
        <v>47.520000000000003</v>
      </c>
      <c r="I459" s="248"/>
      <c r="J459" s="243"/>
      <c r="K459" s="243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177</v>
      </c>
      <c r="AU459" s="253" t="s">
        <v>82</v>
      </c>
      <c r="AV459" s="13" t="s">
        <v>82</v>
      </c>
      <c r="AW459" s="13" t="s">
        <v>30</v>
      </c>
      <c r="AX459" s="13" t="s">
        <v>80</v>
      </c>
      <c r="AY459" s="253" t="s">
        <v>169</v>
      </c>
    </row>
    <row r="460" s="2" customFormat="1" ht="33" customHeight="1">
      <c r="A460" s="38"/>
      <c r="B460" s="39"/>
      <c r="C460" s="228" t="s">
        <v>959</v>
      </c>
      <c r="D460" s="228" t="s">
        <v>171</v>
      </c>
      <c r="E460" s="229" t="s">
        <v>960</v>
      </c>
      <c r="F460" s="230" t="s">
        <v>961</v>
      </c>
      <c r="G460" s="231" t="s">
        <v>174</v>
      </c>
      <c r="H460" s="232">
        <v>88</v>
      </c>
      <c r="I460" s="233"/>
      <c r="J460" s="234">
        <f>ROUND(I460*H460,2)</f>
        <v>0</v>
      </c>
      <c r="K460" s="235"/>
      <c r="L460" s="44"/>
      <c r="M460" s="236" t="s">
        <v>1</v>
      </c>
      <c r="N460" s="237" t="s">
        <v>38</v>
      </c>
      <c r="O460" s="91"/>
      <c r="P460" s="238">
        <f>O460*H460</f>
        <v>0</v>
      </c>
      <c r="Q460" s="238">
        <v>0.60028000000000004</v>
      </c>
      <c r="R460" s="238">
        <f>Q460*H460</f>
        <v>52.824640000000002</v>
      </c>
      <c r="S460" s="238">
        <v>0</v>
      </c>
      <c r="T460" s="239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0" t="s">
        <v>175</v>
      </c>
      <c r="AT460" s="240" t="s">
        <v>171</v>
      </c>
      <c r="AU460" s="240" t="s">
        <v>82</v>
      </c>
      <c r="AY460" s="17" t="s">
        <v>169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7" t="s">
        <v>80</v>
      </c>
      <c r="BK460" s="241">
        <f>ROUND(I460*H460,2)</f>
        <v>0</v>
      </c>
      <c r="BL460" s="17" t="s">
        <v>175</v>
      </c>
      <c r="BM460" s="240" t="s">
        <v>962</v>
      </c>
    </row>
    <row r="461" s="13" customFormat="1">
      <c r="A461" s="13"/>
      <c r="B461" s="242"/>
      <c r="C461" s="243"/>
      <c r="D461" s="244" t="s">
        <v>177</v>
      </c>
      <c r="E461" s="245" t="s">
        <v>1</v>
      </c>
      <c r="F461" s="246" t="s">
        <v>963</v>
      </c>
      <c r="G461" s="243"/>
      <c r="H461" s="247">
        <v>88</v>
      </c>
      <c r="I461" s="248"/>
      <c r="J461" s="243"/>
      <c r="K461" s="243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177</v>
      </c>
      <c r="AU461" s="253" t="s">
        <v>82</v>
      </c>
      <c r="AV461" s="13" t="s">
        <v>82</v>
      </c>
      <c r="AW461" s="13" t="s">
        <v>30</v>
      </c>
      <c r="AX461" s="13" t="s">
        <v>80</v>
      </c>
      <c r="AY461" s="253" t="s">
        <v>169</v>
      </c>
    </row>
    <row r="462" s="2" customFormat="1" ht="33" customHeight="1">
      <c r="A462" s="38"/>
      <c r="B462" s="39"/>
      <c r="C462" s="228" t="s">
        <v>964</v>
      </c>
      <c r="D462" s="228" t="s">
        <v>171</v>
      </c>
      <c r="E462" s="229" t="s">
        <v>810</v>
      </c>
      <c r="F462" s="230" t="s">
        <v>811</v>
      </c>
      <c r="G462" s="231" t="s">
        <v>244</v>
      </c>
      <c r="H462" s="232">
        <v>57</v>
      </c>
      <c r="I462" s="233"/>
      <c r="J462" s="234">
        <f>ROUND(I462*H462,2)</f>
        <v>0</v>
      </c>
      <c r="K462" s="235"/>
      <c r="L462" s="44"/>
      <c r="M462" s="236" t="s">
        <v>1</v>
      </c>
      <c r="N462" s="237" t="s">
        <v>38</v>
      </c>
      <c r="O462" s="91"/>
      <c r="P462" s="238">
        <f>O462*H462</f>
        <v>0</v>
      </c>
      <c r="Q462" s="238">
        <v>0.1295</v>
      </c>
      <c r="R462" s="238">
        <f>Q462*H462</f>
        <v>7.3815</v>
      </c>
      <c r="S462" s="238">
        <v>0</v>
      </c>
      <c r="T462" s="239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0" t="s">
        <v>175</v>
      </c>
      <c r="AT462" s="240" t="s">
        <v>171</v>
      </c>
      <c r="AU462" s="240" t="s">
        <v>82</v>
      </c>
      <c r="AY462" s="17" t="s">
        <v>169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7" t="s">
        <v>80</v>
      </c>
      <c r="BK462" s="241">
        <f>ROUND(I462*H462,2)</f>
        <v>0</v>
      </c>
      <c r="BL462" s="17" t="s">
        <v>175</v>
      </c>
      <c r="BM462" s="240" t="s">
        <v>965</v>
      </c>
    </row>
    <row r="463" s="13" customFormat="1">
      <c r="A463" s="13"/>
      <c r="B463" s="242"/>
      <c r="C463" s="243"/>
      <c r="D463" s="244" t="s">
        <v>177</v>
      </c>
      <c r="E463" s="245" t="s">
        <v>1</v>
      </c>
      <c r="F463" s="246" t="s">
        <v>444</v>
      </c>
      <c r="G463" s="243"/>
      <c r="H463" s="247">
        <v>57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177</v>
      </c>
      <c r="AU463" s="253" t="s">
        <v>82</v>
      </c>
      <c r="AV463" s="13" t="s">
        <v>82</v>
      </c>
      <c r="AW463" s="13" t="s">
        <v>30</v>
      </c>
      <c r="AX463" s="13" t="s">
        <v>80</v>
      </c>
      <c r="AY463" s="253" t="s">
        <v>169</v>
      </c>
    </row>
    <row r="464" s="2" customFormat="1" ht="16.5" customHeight="1">
      <c r="A464" s="38"/>
      <c r="B464" s="39"/>
      <c r="C464" s="275" t="s">
        <v>966</v>
      </c>
      <c r="D464" s="275" t="s">
        <v>298</v>
      </c>
      <c r="E464" s="276" t="s">
        <v>815</v>
      </c>
      <c r="F464" s="277" t="s">
        <v>816</v>
      </c>
      <c r="G464" s="278" t="s">
        <v>244</v>
      </c>
      <c r="H464" s="279">
        <v>57</v>
      </c>
      <c r="I464" s="280"/>
      <c r="J464" s="281">
        <f>ROUND(I464*H464,2)</f>
        <v>0</v>
      </c>
      <c r="K464" s="282"/>
      <c r="L464" s="283"/>
      <c r="M464" s="284" t="s">
        <v>1</v>
      </c>
      <c r="N464" s="285" t="s">
        <v>38</v>
      </c>
      <c r="O464" s="91"/>
      <c r="P464" s="238">
        <f>O464*H464</f>
        <v>0</v>
      </c>
      <c r="Q464" s="238">
        <v>0.044999999999999998</v>
      </c>
      <c r="R464" s="238">
        <f>Q464*H464</f>
        <v>2.5649999999999999</v>
      </c>
      <c r="S464" s="238">
        <v>0</v>
      </c>
      <c r="T464" s="239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0" t="s">
        <v>205</v>
      </c>
      <c r="AT464" s="240" t="s">
        <v>298</v>
      </c>
      <c r="AU464" s="240" t="s">
        <v>82</v>
      </c>
      <c r="AY464" s="17" t="s">
        <v>169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7" t="s">
        <v>80</v>
      </c>
      <c r="BK464" s="241">
        <f>ROUND(I464*H464,2)</f>
        <v>0</v>
      </c>
      <c r="BL464" s="17" t="s">
        <v>175</v>
      </c>
      <c r="BM464" s="240" t="s">
        <v>967</v>
      </c>
    </row>
    <row r="465" s="2" customFormat="1" ht="24.15" customHeight="1">
      <c r="A465" s="38"/>
      <c r="B465" s="39"/>
      <c r="C465" s="228" t="s">
        <v>968</v>
      </c>
      <c r="D465" s="228" t="s">
        <v>171</v>
      </c>
      <c r="E465" s="229" t="s">
        <v>869</v>
      </c>
      <c r="F465" s="230" t="s">
        <v>870</v>
      </c>
      <c r="G465" s="231" t="s">
        <v>871</v>
      </c>
      <c r="H465" s="232">
        <v>8</v>
      </c>
      <c r="I465" s="233"/>
      <c r="J465" s="234">
        <f>ROUND(I465*H465,2)</f>
        <v>0</v>
      </c>
      <c r="K465" s="235"/>
      <c r="L465" s="44"/>
      <c r="M465" s="236" t="s">
        <v>1</v>
      </c>
      <c r="N465" s="237" t="s">
        <v>38</v>
      </c>
      <c r="O465" s="91"/>
      <c r="P465" s="238">
        <f>O465*H465</f>
        <v>0</v>
      </c>
      <c r="Q465" s="238">
        <v>0.050000000000000003</v>
      </c>
      <c r="R465" s="238">
        <f>Q465*H465</f>
        <v>0.40000000000000002</v>
      </c>
      <c r="S465" s="238">
        <v>0</v>
      </c>
      <c r="T465" s="239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40" t="s">
        <v>175</v>
      </c>
      <c r="AT465" s="240" t="s">
        <v>171</v>
      </c>
      <c r="AU465" s="240" t="s">
        <v>82</v>
      </c>
      <c r="AY465" s="17" t="s">
        <v>169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7" t="s">
        <v>80</v>
      </c>
      <c r="BK465" s="241">
        <f>ROUND(I465*H465,2)</f>
        <v>0</v>
      </c>
      <c r="BL465" s="17" t="s">
        <v>175</v>
      </c>
      <c r="BM465" s="240" t="s">
        <v>969</v>
      </c>
    </row>
    <row r="466" s="13" customFormat="1">
      <c r="A466" s="13"/>
      <c r="B466" s="242"/>
      <c r="C466" s="243"/>
      <c r="D466" s="244" t="s">
        <v>177</v>
      </c>
      <c r="E466" s="245" t="s">
        <v>1</v>
      </c>
      <c r="F466" s="246" t="s">
        <v>970</v>
      </c>
      <c r="G466" s="243"/>
      <c r="H466" s="247">
        <v>8</v>
      </c>
      <c r="I466" s="248"/>
      <c r="J466" s="243"/>
      <c r="K466" s="243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177</v>
      </c>
      <c r="AU466" s="253" t="s">
        <v>82</v>
      </c>
      <c r="AV466" s="13" t="s">
        <v>82</v>
      </c>
      <c r="AW466" s="13" t="s">
        <v>30</v>
      </c>
      <c r="AX466" s="13" t="s">
        <v>80</v>
      </c>
      <c r="AY466" s="253" t="s">
        <v>169</v>
      </c>
    </row>
    <row r="467" s="2" customFormat="1" ht="24.15" customHeight="1">
      <c r="A467" s="38"/>
      <c r="B467" s="39"/>
      <c r="C467" s="228" t="s">
        <v>971</v>
      </c>
      <c r="D467" s="228" t="s">
        <v>171</v>
      </c>
      <c r="E467" s="229" t="s">
        <v>972</v>
      </c>
      <c r="F467" s="230" t="s">
        <v>907</v>
      </c>
      <c r="G467" s="231" t="s">
        <v>577</v>
      </c>
      <c r="H467" s="232">
        <v>2</v>
      </c>
      <c r="I467" s="233"/>
      <c r="J467" s="234">
        <f>ROUND(I467*H467,2)</f>
        <v>0</v>
      </c>
      <c r="K467" s="235"/>
      <c r="L467" s="44"/>
      <c r="M467" s="236" t="s">
        <v>1</v>
      </c>
      <c r="N467" s="237" t="s">
        <v>38</v>
      </c>
      <c r="O467" s="91"/>
      <c r="P467" s="238">
        <f>O467*H467</f>
        <v>0</v>
      </c>
      <c r="Q467" s="238">
        <v>0.00116</v>
      </c>
      <c r="R467" s="238">
        <f>Q467*H467</f>
        <v>0.00232</v>
      </c>
      <c r="S467" s="238">
        <v>0</v>
      </c>
      <c r="T467" s="239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0" t="s">
        <v>175</v>
      </c>
      <c r="AT467" s="240" t="s">
        <v>171</v>
      </c>
      <c r="AU467" s="240" t="s">
        <v>82</v>
      </c>
      <c r="AY467" s="17" t="s">
        <v>169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7" t="s">
        <v>80</v>
      </c>
      <c r="BK467" s="241">
        <f>ROUND(I467*H467,2)</f>
        <v>0</v>
      </c>
      <c r="BL467" s="17" t="s">
        <v>175</v>
      </c>
      <c r="BM467" s="240" t="s">
        <v>973</v>
      </c>
    </row>
    <row r="468" s="2" customFormat="1" ht="24.15" customHeight="1">
      <c r="A468" s="38"/>
      <c r="B468" s="39"/>
      <c r="C468" s="275" t="s">
        <v>974</v>
      </c>
      <c r="D468" s="275" t="s">
        <v>298</v>
      </c>
      <c r="E468" s="276" t="s">
        <v>975</v>
      </c>
      <c r="F468" s="277" t="s">
        <v>912</v>
      </c>
      <c r="G468" s="278" t="s">
        <v>577</v>
      </c>
      <c r="H468" s="279">
        <v>2</v>
      </c>
      <c r="I468" s="280"/>
      <c r="J468" s="281">
        <f>ROUND(I468*H468,2)</f>
        <v>0</v>
      </c>
      <c r="K468" s="282"/>
      <c r="L468" s="283"/>
      <c r="M468" s="284" t="s">
        <v>1</v>
      </c>
      <c r="N468" s="285" t="s">
        <v>38</v>
      </c>
      <c r="O468" s="91"/>
      <c r="P468" s="238">
        <f>O468*H468</f>
        <v>0</v>
      </c>
      <c r="Q468" s="238">
        <v>0.070000000000000007</v>
      </c>
      <c r="R468" s="238">
        <f>Q468*H468</f>
        <v>0.14000000000000001</v>
      </c>
      <c r="S468" s="238">
        <v>0</v>
      </c>
      <c r="T468" s="239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0" t="s">
        <v>205</v>
      </c>
      <c r="AT468" s="240" t="s">
        <v>298</v>
      </c>
      <c r="AU468" s="240" t="s">
        <v>82</v>
      </c>
      <c r="AY468" s="17" t="s">
        <v>169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7" t="s">
        <v>80</v>
      </c>
      <c r="BK468" s="241">
        <f>ROUND(I468*H468,2)</f>
        <v>0</v>
      </c>
      <c r="BL468" s="17" t="s">
        <v>175</v>
      </c>
      <c r="BM468" s="240" t="s">
        <v>976</v>
      </c>
    </row>
    <row r="469" s="2" customFormat="1" ht="16.5" customHeight="1">
      <c r="A469" s="38"/>
      <c r="B469" s="39"/>
      <c r="C469" s="228" t="s">
        <v>977</v>
      </c>
      <c r="D469" s="228" t="s">
        <v>171</v>
      </c>
      <c r="E469" s="229" t="s">
        <v>978</v>
      </c>
      <c r="F469" s="230" t="s">
        <v>979</v>
      </c>
      <c r="G469" s="231" t="s">
        <v>577</v>
      </c>
      <c r="H469" s="232">
        <v>3</v>
      </c>
      <c r="I469" s="233"/>
      <c r="J469" s="234">
        <f>ROUND(I469*H469,2)</f>
        <v>0</v>
      </c>
      <c r="K469" s="235"/>
      <c r="L469" s="44"/>
      <c r="M469" s="236" t="s">
        <v>1</v>
      </c>
      <c r="N469" s="237" t="s">
        <v>38</v>
      </c>
      <c r="O469" s="91"/>
      <c r="P469" s="238">
        <f>O469*H469</f>
        <v>0</v>
      </c>
      <c r="Q469" s="238">
        <v>0.39332</v>
      </c>
      <c r="R469" s="238">
        <f>Q469*H469</f>
        <v>1.1799599999999999</v>
      </c>
      <c r="S469" s="238">
        <v>0</v>
      </c>
      <c r="T469" s="239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40" t="s">
        <v>175</v>
      </c>
      <c r="AT469" s="240" t="s">
        <v>171</v>
      </c>
      <c r="AU469" s="240" t="s">
        <v>82</v>
      </c>
      <c r="AY469" s="17" t="s">
        <v>169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7" t="s">
        <v>80</v>
      </c>
      <c r="BK469" s="241">
        <f>ROUND(I469*H469,2)</f>
        <v>0</v>
      </c>
      <c r="BL469" s="17" t="s">
        <v>175</v>
      </c>
      <c r="BM469" s="240" t="s">
        <v>980</v>
      </c>
    </row>
    <row r="470" s="2" customFormat="1" ht="24.15" customHeight="1">
      <c r="A470" s="38"/>
      <c r="B470" s="39"/>
      <c r="C470" s="275" t="s">
        <v>981</v>
      </c>
      <c r="D470" s="275" t="s">
        <v>298</v>
      </c>
      <c r="E470" s="276" t="s">
        <v>982</v>
      </c>
      <c r="F470" s="277" t="s">
        <v>983</v>
      </c>
      <c r="G470" s="278" t="s">
        <v>577</v>
      </c>
      <c r="H470" s="279">
        <v>1</v>
      </c>
      <c r="I470" s="280"/>
      <c r="J470" s="281">
        <f>ROUND(I470*H470,2)</f>
        <v>0</v>
      </c>
      <c r="K470" s="282"/>
      <c r="L470" s="283"/>
      <c r="M470" s="284" t="s">
        <v>1</v>
      </c>
      <c r="N470" s="285" t="s">
        <v>38</v>
      </c>
      <c r="O470" s="91"/>
      <c r="P470" s="238">
        <f>O470*H470</f>
        <v>0</v>
      </c>
      <c r="Q470" s="238">
        <v>0.035000000000000003</v>
      </c>
      <c r="R470" s="238">
        <f>Q470*H470</f>
        <v>0.035000000000000003</v>
      </c>
      <c r="S470" s="238">
        <v>0</v>
      </c>
      <c r="T470" s="239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0" t="s">
        <v>205</v>
      </c>
      <c r="AT470" s="240" t="s">
        <v>298</v>
      </c>
      <c r="AU470" s="240" t="s">
        <v>82</v>
      </c>
      <c r="AY470" s="17" t="s">
        <v>169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7" t="s">
        <v>80</v>
      </c>
      <c r="BK470" s="241">
        <f>ROUND(I470*H470,2)</f>
        <v>0</v>
      </c>
      <c r="BL470" s="17" t="s">
        <v>175</v>
      </c>
      <c r="BM470" s="240" t="s">
        <v>984</v>
      </c>
    </row>
    <row r="471" s="2" customFormat="1" ht="16.5" customHeight="1">
      <c r="A471" s="38"/>
      <c r="B471" s="39"/>
      <c r="C471" s="275" t="s">
        <v>985</v>
      </c>
      <c r="D471" s="275" t="s">
        <v>298</v>
      </c>
      <c r="E471" s="276" t="s">
        <v>986</v>
      </c>
      <c r="F471" s="277" t="s">
        <v>987</v>
      </c>
      <c r="G471" s="278" t="s">
        <v>577</v>
      </c>
      <c r="H471" s="279">
        <v>1</v>
      </c>
      <c r="I471" s="280"/>
      <c r="J471" s="281">
        <f>ROUND(I471*H471,2)</f>
        <v>0</v>
      </c>
      <c r="K471" s="282"/>
      <c r="L471" s="283"/>
      <c r="M471" s="284" t="s">
        <v>1</v>
      </c>
      <c r="N471" s="285" t="s">
        <v>38</v>
      </c>
      <c r="O471" s="91"/>
      <c r="P471" s="238">
        <f>O471*H471</f>
        <v>0</v>
      </c>
      <c r="Q471" s="238">
        <v>0.035000000000000003</v>
      </c>
      <c r="R471" s="238">
        <f>Q471*H471</f>
        <v>0.035000000000000003</v>
      </c>
      <c r="S471" s="238">
        <v>0</v>
      </c>
      <c r="T471" s="239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0" t="s">
        <v>205</v>
      </c>
      <c r="AT471" s="240" t="s">
        <v>298</v>
      </c>
      <c r="AU471" s="240" t="s">
        <v>82</v>
      </c>
      <c r="AY471" s="17" t="s">
        <v>169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7" t="s">
        <v>80</v>
      </c>
      <c r="BK471" s="241">
        <f>ROUND(I471*H471,2)</f>
        <v>0</v>
      </c>
      <c r="BL471" s="17" t="s">
        <v>175</v>
      </c>
      <c r="BM471" s="240" t="s">
        <v>988</v>
      </c>
    </row>
    <row r="472" s="2" customFormat="1" ht="16.5" customHeight="1">
      <c r="A472" s="38"/>
      <c r="B472" s="39"/>
      <c r="C472" s="275" t="s">
        <v>989</v>
      </c>
      <c r="D472" s="275" t="s">
        <v>298</v>
      </c>
      <c r="E472" s="276" t="s">
        <v>990</v>
      </c>
      <c r="F472" s="277" t="s">
        <v>991</v>
      </c>
      <c r="G472" s="278" t="s">
        <v>577</v>
      </c>
      <c r="H472" s="279">
        <v>1</v>
      </c>
      <c r="I472" s="280"/>
      <c r="J472" s="281">
        <f>ROUND(I472*H472,2)</f>
        <v>0</v>
      </c>
      <c r="K472" s="282"/>
      <c r="L472" s="283"/>
      <c r="M472" s="284" t="s">
        <v>1</v>
      </c>
      <c r="N472" s="285" t="s">
        <v>38</v>
      </c>
      <c r="O472" s="91"/>
      <c r="P472" s="238">
        <f>O472*H472</f>
        <v>0</v>
      </c>
      <c r="Q472" s="238">
        <v>0.083000000000000004</v>
      </c>
      <c r="R472" s="238">
        <f>Q472*H472</f>
        <v>0.083000000000000004</v>
      </c>
      <c r="S472" s="238">
        <v>0</v>
      </c>
      <c r="T472" s="239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0" t="s">
        <v>205</v>
      </c>
      <c r="AT472" s="240" t="s">
        <v>298</v>
      </c>
      <c r="AU472" s="240" t="s">
        <v>82</v>
      </c>
      <c r="AY472" s="17" t="s">
        <v>169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7" t="s">
        <v>80</v>
      </c>
      <c r="BK472" s="241">
        <f>ROUND(I472*H472,2)</f>
        <v>0</v>
      </c>
      <c r="BL472" s="17" t="s">
        <v>175</v>
      </c>
      <c r="BM472" s="240" t="s">
        <v>992</v>
      </c>
    </row>
    <row r="473" s="12" customFormat="1" ht="22.8" customHeight="1">
      <c r="A473" s="12"/>
      <c r="B473" s="212"/>
      <c r="C473" s="213"/>
      <c r="D473" s="214" t="s">
        <v>72</v>
      </c>
      <c r="E473" s="226" t="s">
        <v>993</v>
      </c>
      <c r="F473" s="226" t="s">
        <v>994</v>
      </c>
      <c r="G473" s="213"/>
      <c r="H473" s="213"/>
      <c r="I473" s="216"/>
      <c r="J473" s="227">
        <f>BK473</f>
        <v>0</v>
      </c>
      <c r="K473" s="213"/>
      <c r="L473" s="218"/>
      <c r="M473" s="219"/>
      <c r="N473" s="220"/>
      <c r="O473" s="220"/>
      <c r="P473" s="221">
        <f>P474+P489+P525</f>
        <v>0</v>
      </c>
      <c r="Q473" s="220"/>
      <c r="R473" s="221">
        <f>R474+R489+R525</f>
        <v>319.25419999999997</v>
      </c>
      <c r="S473" s="220"/>
      <c r="T473" s="222">
        <f>T474+T489+T525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23" t="s">
        <v>80</v>
      </c>
      <c r="AT473" s="224" t="s">
        <v>72</v>
      </c>
      <c r="AU473" s="224" t="s">
        <v>80</v>
      </c>
      <c r="AY473" s="223" t="s">
        <v>169</v>
      </c>
      <c r="BK473" s="225">
        <f>BK474+BK489+BK525</f>
        <v>0</v>
      </c>
    </row>
    <row r="474" s="12" customFormat="1" ht="20.88" customHeight="1">
      <c r="A474" s="12"/>
      <c r="B474" s="212"/>
      <c r="C474" s="213"/>
      <c r="D474" s="214" t="s">
        <v>72</v>
      </c>
      <c r="E474" s="226" t="s">
        <v>995</v>
      </c>
      <c r="F474" s="226" t="s">
        <v>996</v>
      </c>
      <c r="G474" s="213"/>
      <c r="H474" s="213"/>
      <c r="I474" s="216"/>
      <c r="J474" s="227">
        <f>BK474</f>
        <v>0</v>
      </c>
      <c r="K474" s="213"/>
      <c r="L474" s="218"/>
      <c r="M474" s="219"/>
      <c r="N474" s="220"/>
      <c r="O474" s="220"/>
      <c r="P474" s="221">
        <f>SUM(P475:P488)</f>
        <v>0</v>
      </c>
      <c r="Q474" s="220"/>
      <c r="R474" s="221">
        <f>SUM(R475:R488)</f>
        <v>0</v>
      </c>
      <c r="S474" s="220"/>
      <c r="T474" s="222">
        <f>SUM(T475:T488)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3" t="s">
        <v>80</v>
      </c>
      <c r="AT474" s="224" t="s">
        <v>72</v>
      </c>
      <c r="AU474" s="224" t="s">
        <v>82</v>
      </c>
      <c r="AY474" s="223" t="s">
        <v>169</v>
      </c>
      <c r="BK474" s="225">
        <f>SUM(BK475:BK488)</f>
        <v>0</v>
      </c>
    </row>
    <row r="475" s="2" customFormat="1" ht="33" customHeight="1">
      <c r="A475" s="38"/>
      <c r="B475" s="39"/>
      <c r="C475" s="228" t="s">
        <v>997</v>
      </c>
      <c r="D475" s="228" t="s">
        <v>171</v>
      </c>
      <c r="E475" s="229" t="s">
        <v>998</v>
      </c>
      <c r="F475" s="230" t="s">
        <v>999</v>
      </c>
      <c r="G475" s="231" t="s">
        <v>174</v>
      </c>
      <c r="H475" s="232">
        <v>10</v>
      </c>
      <c r="I475" s="233"/>
      <c r="J475" s="234">
        <f>ROUND(I475*H475,2)</f>
        <v>0</v>
      </c>
      <c r="K475" s="235"/>
      <c r="L475" s="44"/>
      <c r="M475" s="236" t="s">
        <v>1</v>
      </c>
      <c r="N475" s="237" t="s">
        <v>38</v>
      </c>
      <c r="O475" s="91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0" t="s">
        <v>175</v>
      </c>
      <c r="AT475" s="240" t="s">
        <v>171</v>
      </c>
      <c r="AU475" s="240" t="s">
        <v>184</v>
      </c>
      <c r="AY475" s="17" t="s">
        <v>169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7" t="s">
        <v>80</v>
      </c>
      <c r="BK475" s="241">
        <f>ROUND(I475*H475,2)</f>
        <v>0</v>
      </c>
      <c r="BL475" s="17" t="s">
        <v>175</v>
      </c>
      <c r="BM475" s="240" t="s">
        <v>1000</v>
      </c>
    </row>
    <row r="476" s="2" customFormat="1" ht="24.15" customHeight="1">
      <c r="A476" s="38"/>
      <c r="B476" s="39"/>
      <c r="C476" s="228" t="s">
        <v>1001</v>
      </c>
      <c r="D476" s="228" t="s">
        <v>171</v>
      </c>
      <c r="E476" s="229" t="s">
        <v>1002</v>
      </c>
      <c r="F476" s="230" t="s">
        <v>1003</v>
      </c>
      <c r="G476" s="231" t="s">
        <v>577</v>
      </c>
      <c r="H476" s="232">
        <v>4</v>
      </c>
      <c r="I476" s="233"/>
      <c r="J476" s="234">
        <f>ROUND(I476*H476,2)</f>
        <v>0</v>
      </c>
      <c r="K476" s="235"/>
      <c r="L476" s="44"/>
      <c r="M476" s="236" t="s">
        <v>1</v>
      </c>
      <c r="N476" s="237" t="s">
        <v>38</v>
      </c>
      <c r="O476" s="91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40" t="s">
        <v>175</v>
      </c>
      <c r="AT476" s="240" t="s">
        <v>171</v>
      </c>
      <c r="AU476" s="240" t="s">
        <v>184</v>
      </c>
      <c r="AY476" s="17" t="s">
        <v>169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7" t="s">
        <v>80</v>
      </c>
      <c r="BK476" s="241">
        <f>ROUND(I476*H476,2)</f>
        <v>0</v>
      </c>
      <c r="BL476" s="17" t="s">
        <v>175</v>
      </c>
      <c r="BM476" s="240" t="s">
        <v>1004</v>
      </c>
    </row>
    <row r="477" s="2" customFormat="1" ht="33" customHeight="1">
      <c r="A477" s="38"/>
      <c r="B477" s="39"/>
      <c r="C477" s="228" t="s">
        <v>1005</v>
      </c>
      <c r="D477" s="228" t="s">
        <v>171</v>
      </c>
      <c r="E477" s="229" t="s">
        <v>1006</v>
      </c>
      <c r="F477" s="230" t="s">
        <v>1007</v>
      </c>
      <c r="G477" s="231" t="s">
        <v>577</v>
      </c>
      <c r="H477" s="232">
        <v>4</v>
      </c>
      <c r="I477" s="233"/>
      <c r="J477" s="234">
        <f>ROUND(I477*H477,2)</f>
        <v>0</v>
      </c>
      <c r="K477" s="235"/>
      <c r="L477" s="44"/>
      <c r="M477" s="236" t="s">
        <v>1</v>
      </c>
      <c r="N477" s="237" t="s">
        <v>38</v>
      </c>
      <c r="O477" s="91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0" t="s">
        <v>175</v>
      </c>
      <c r="AT477" s="240" t="s">
        <v>171</v>
      </c>
      <c r="AU477" s="240" t="s">
        <v>184</v>
      </c>
      <c r="AY477" s="17" t="s">
        <v>169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7" t="s">
        <v>80</v>
      </c>
      <c r="BK477" s="241">
        <f>ROUND(I477*H477,2)</f>
        <v>0</v>
      </c>
      <c r="BL477" s="17" t="s">
        <v>175</v>
      </c>
      <c r="BM477" s="240" t="s">
        <v>1008</v>
      </c>
    </row>
    <row r="478" s="2" customFormat="1" ht="24.15" customHeight="1">
      <c r="A478" s="38"/>
      <c r="B478" s="39"/>
      <c r="C478" s="228" t="s">
        <v>1009</v>
      </c>
      <c r="D478" s="228" t="s">
        <v>171</v>
      </c>
      <c r="E478" s="229" t="s">
        <v>1010</v>
      </c>
      <c r="F478" s="230" t="s">
        <v>1011</v>
      </c>
      <c r="G478" s="231" t="s">
        <v>577</v>
      </c>
      <c r="H478" s="232">
        <v>1</v>
      </c>
      <c r="I478" s="233"/>
      <c r="J478" s="234">
        <f>ROUND(I478*H478,2)</f>
        <v>0</v>
      </c>
      <c r="K478" s="235"/>
      <c r="L478" s="44"/>
      <c r="M478" s="236" t="s">
        <v>1</v>
      </c>
      <c r="N478" s="237" t="s">
        <v>38</v>
      </c>
      <c r="O478" s="91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40" t="s">
        <v>175</v>
      </c>
      <c r="AT478" s="240" t="s">
        <v>171</v>
      </c>
      <c r="AU478" s="240" t="s">
        <v>184</v>
      </c>
      <c r="AY478" s="17" t="s">
        <v>169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7" t="s">
        <v>80</v>
      </c>
      <c r="BK478" s="241">
        <f>ROUND(I478*H478,2)</f>
        <v>0</v>
      </c>
      <c r="BL478" s="17" t="s">
        <v>175</v>
      </c>
      <c r="BM478" s="240" t="s">
        <v>1012</v>
      </c>
    </row>
    <row r="479" s="2" customFormat="1" ht="24.15" customHeight="1">
      <c r="A479" s="38"/>
      <c r="B479" s="39"/>
      <c r="C479" s="228" t="s">
        <v>1013</v>
      </c>
      <c r="D479" s="228" t="s">
        <v>171</v>
      </c>
      <c r="E479" s="229" t="s">
        <v>1014</v>
      </c>
      <c r="F479" s="230" t="s">
        <v>1015</v>
      </c>
      <c r="G479" s="231" t="s">
        <v>577</v>
      </c>
      <c r="H479" s="232">
        <v>3</v>
      </c>
      <c r="I479" s="233"/>
      <c r="J479" s="234">
        <f>ROUND(I479*H479,2)</f>
        <v>0</v>
      </c>
      <c r="K479" s="235"/>
      <c r="L479" s="44"/>
      <c r="M479" s="236" t="s">
        <v>1</v>
      </c>
      <c r="N479" s="237" t="s">
        <v>38</v>
      </c>
      <c r="O479" s="91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40" t="s">
        <v>175</v>
      </c>
      <c r="AT479" s="240" t="s">
        <v>171</v>
      </c>
      <c r="AU479" s="240" t="s">
        <v>184</v>
      </c>
      <c r="AY479" s="17" t="s">
        <v>169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7" t="s">
        <v>80</v>
      </c>
      <c r="BK479" s="241">
        <f>ROUND(I479*H479,2)</f>
        <v>0</v>
      </c>
      <c r="BL479" s="17" t="s">
        <v>175</v>
      </c>
      <c r="BM479" s="240" t="s">
        <v>1016</v>
      </c>
    </row>
    <row r="480" s="2" customFormat="1" ht="24.15" customHeight="1">
      <c r="A480" s="38"/>
      <c r="B480" s="39"/>
      <c r="C480" s="228" t="s">
        <v>1017</v>
      </c>
      <c r="D480" s="228" t="s">
        <v>171</v>
      </c>
      <c r="E480" s="229" t="s">
        <v>1018</v>
      </c>
      <c r="F480" s="230" t="s">
        <v>1019</v>
      </c>
      <c r="G480" s="231" t="s">
        <v>577</v>
      </c>
      <c r="H480" s="232">
        <v>1</v>
      </c>
      <c r="I480" s="233"/>
      <c r="J480" s="234">
        <f>ROUND(I480*H480,2)</f>
        <v>0</v>
      </c>
      <c r="K480" s="235"/>
      <c r="L480" s="44"/>
      <c r="M480" s="236" t="s">
        <v>1</v>
      </c>
      <c r="N480" s="237" t="s">
        <v>38</v>
      </c>
      <c r="O480" s="91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0" t="s">
        <v>175</v>
      </c>
      <c r="AT480" s="240" t="s">
        <v>171</v>
      </c>
      <c r="AU480" s="240" t="s">
        <v>184</v>
      </c>
      <c r="AY480" s="17" t="s">
        <v>169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7" t="s">
        <v>80</v>
      </c>
      <c r="BK480" s="241">
        <f>ROUND(I480*H480,2)</f>
        <v>0</v>
      </c>
      <c r="BL480" s="17" t="s">
        <v>175</v>
      </c>
      <c r="BM480" s="240" t="s">
        <v>1020</v>
      </c>
    </row>
    <row r="481" s="2" customFormat="1" ht="24.15" customHeight="1">
      <c r="A481" s="38"/>
      <c r="B481" s="39"/>
      <c r="C481" s="228" t="s">
        <v>1021</v>
      </c>
      <c r="D481" s="228" t="s">
        <v>171</v>
      </c>
      <c r="E481" s="229" t="s">
        <v>1022</v>
      </c>
      <c r="F481" s="230" t="s">
        <v>1023</v>
      </c>
      <c r="G481" s="231" t="s">
        <v>577</v>
      </c>
      <c r="H481" s="232">
        <v>3</v>
      </c>
      <c r="I481" s="233"/>
      <c r="J481" s="234">
        <f>ROUND(I481*H481,2)</f>
        <v>0</v>
      </c>
      <c r="K481" s="235"/>
      <c r="L481" s="44"/>
      <c r="M481" s="236" t="s">
        <v>1</v>
      </c>
      <c r="N481" s="237" t="s">
        <v>38</v>
      </c>
      <c r="O481" s="91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40" t="s">
        <v>175</v>
      </c>
      <c r="AT481" s="240" t="s">
        <v>171</v>
      </c>
      <c r="AU481" s="240" t="s">
        <v>184</v>
      </c>
      <c r="AY481" s="17" t="s">
        <v>169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7" t="s">
        <v>80</v>
      </c>
      <c r="BK481" s="241">
        <f>ROUND(I481*H481,2)</f>
        <v>0</v>
      </c>
      <c r="BL481" s="17" t="s">
        <v>175</v>
      </c>
      <c r="BM481" s="240" t="s">
        <v>1024</v>
      </c>
    </row>
    <row r="482" s="2" customFormat="1" ht="21.75" customHeight="1">
      <c r="A482" s="38"/>
      <c r="B482" s="39"/>
      <c r="C482" s="228" t="s">
        <v>1025</v>
      </c>
      <c r="D482" s="228" t="s">
        <v>171</v>
      </c>
      <c r="E482" s="229" t="s">
        <v>1026</v>
      </c>
      <c r="F482" s="230" t="s">
        <v>1027</v>
      </c>
      <c r="G482" s="231" t="s">
        <v>577</v>
      </c>
      <c r="H482" s="232">
        <v>4</v>
      </c>
      <c r="I482" s="233"/>
      <c r="J482" s="234">
        <f>ROUND(I482*H482,2)</f>
        <v>0</v>
      </c>
      <c r="K482" s="235"/>
      <c r="L482" s="44"/>
      <c r="M482" s="236" t="s">
        <v>1</v>
      </c>
      <c r="N482" s="237" t="s">
        <v>38</v>
      </c>
      <c r="O482" s="91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0" t="s">
        <v>175</v>
      </c>
      <c r="AT482" s="240" t="s">
        <v>171</v>
      </c>
      <c r="AU482" s="240" t="s">
        <v>184</v>
      </c>
      <c r="AY482" s="17" t="s">
        <v>169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7" t="s">
        <v>80</v>
      </c>
      <c r="BK482" s="241">
        <f>ROUND(I482*H482,2)</f>
        <v>0</v>
      </c>
      <c r="BL482" s="17" t="s">
        <v>175</v>
      </c>
      <c r="BM482" s="240" t="s">
        <v>1028</v>
      </c>
    </row>
    <row r="483" s="2" customFormat="1" ht="24.15" customHeight="1">
      <c r="A483" s="38"/>
      <c r="B483" s="39"/>
      <c r="C483" s="228" t="s">
        <v>1029</v>
      </c>
      <c r="D483" s="228" t="s">
        <v>171</v>
      </c>
      <c r="E483" s="229" t="s">
        <v>1030</v>
      </c>
      <c r="F483" s="230" t="s">
        <v>1031</v>
      </c>
      <c r="G483" s="231" t="s">
        <v>174</v>
      </c>
      <c r="H483" s="232">
        <v>10</v>
      </c>
      <c r="I483" s="233"/>
      <c r="J483" s="234">
        <f>ROUND(I483*H483,2)</f>
        <v>0</v>
      </c>
      <c r="K483" s="235"/>
      <c r="L483" s="44"/>
      <c r="M483" s="236" t="s">
        <v>1</v>
      </c>
      <c r="N483" s="237" t="s">
        <v>38</v>
      </c>
      <c r="O483" s="91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0" t="s">
        <v>175</v>
      </c>
      <c r="AT483" s="240" t="s">
        <v>171</v>
      </c>
      <c r="AU483" s="240" t="s">
        <v>184</v>
      </c>
      <c r="AY483" s="17" t="s">
        <v>169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7" t="s">
        <v>80</v>
      </c>
      <c r="BK483" s="241">
        <f>ROUND(I483*H483,2)</f>
        <v>0</v>
      </c>
      <c r="BL483" s="17" t="s">
        <v>175</v>
      </c>
      <c r="BM483" s="240" t="s">
        <v>1032</v>
      </c>
    </row>
    <row r="484" s="2" customFormat="1" ht="24.15" customHeight="1">
      <c r="A484" s="38"/>
      <c r="B484" s="39"/>
      <c r="C484" s="228" t="s">
        <v>1033</v>
      </c>
      <c r="D484" s="228" t="s">
        <v>171</v>
      </c>
      <c r="E484" s="229" t="s">
        <v>1034</v>
      </c>
      <c r="F484" s="230" t="s">
        <v>1035</v>
      </c>
      <c r="G484" s="231" t="s">
        <v>577</v>
      </c>
      <c r="H484" s="232">
        <v>1</v>
      </c>
      <c r="I484" s="233"/>
      <c r="J484" s="234">
        <f>ROUND(I484*H484,2)</f>
        <v>0</v>
      </c>
      <c r="K484" s="235"/>
      <c r="L484" s="44"/>
      <c r="M484" s="236" t="s">
        <v>1</v>
      </c>
      <c r="N484" s="237" t="s">
        <v>38</v>
      </c>
      <c r="O484" s="91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40" t="s">
        <v>175</v>
      </c>
      <c r="AT484" s="240" t="s">
        <v>171</v>
      </c>
      <c r="AU484" s="240" t="s">
        <v>184</v>
      </c>
      <c r="AY484" s="17" t="s">
        <v>169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7" t="s">
        <v>80</v>
      </c>
      <c r="BK484" s="241">
        <f>ROUND(I484*H484,2)</f>
        <v>0</v>
      </c>
      <c r="BL484" s="17" t="s">
        <v>175</v>
      </c>
      <c r="BM484" s="240" t="s">
        <v>1036</v>
      </c>
    </row>
    <row r="485" s="2" customFormat="1" ht="24.15" customHeight="1">
      <c r="A485" s="38"/>
      <c r="B485" s="39"/>
      <c r="C485" s="228" t="s">
        <v>1037</v>
      </c>
      <c r="D485" s="228" t="s">
        <v>171</v>
      </c>
      <c r="E485" s="229" t="s">
        <v>1038</v>
      </c>
      <c r="F485" s="230" t="s">
        <v>1039</v>
      </c>
      <c r="G485" s="231" t="s">
        <v>577</v>
      </c>
      <c r="H485" s="232">
        <v>3</v>
      </c>
      <c r="I485" s="233"/>
      <c r="J485" s="234">
        <f>ROUND(I485*H485,2)</f>
        <v>0</v>
      </c>
      <c r="K485" s="235"/>
      <c r="L485" s="44"/>
      <c r="M485" s="236" t="s">
        <v>1</v>
      </c>
      <c r="N485" s="237" t="s">
        <v>38</v>
      </c>
      <c r="O485" s="91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0" t="s">
        <v>175</v>
      </c>
      <c r="AT485" s="240" t="s">
        <v>171</v>
      </c>
      <c r="AU485" s="240" t="s">
        <v>184</v>
      </c>
      <c r="AY485" s="17" t="s">
        <v>169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7" t="s">
        <v>80</v>
      </c>
      <c r="BK485" s="241">
        <f>ROUND(I485*H485,2)</f>
        <v>0</v>
      </c>
      <c r="BL485" s="17" t="s">
        <v>175</v>
      </c>
      <c r="BM485" s="240" t="s">
        <v>1040</v>
      </c>
    </row>
    <row r="486" s="2" customFormat="1" ht="33" customHeight="1">
      <c r="A486" s="38"/>
      <c r="B486" s="39"/>
      <c r="C486" s="228" t="s">
        <v>1041</v>
      </c>
      <c r="D486" s="228" t="s">
        <v>171</v>
      </c>
      <c r="E486" s="229" t="s">
        <v>1042</v>
      </c>
      <c r="F486" s="230" t="s">
        <v>1043</v>
      </c>
      <c r="G486" s="231" t="s">
        <v>577</v>
      </c>
      <c r="H486" s="232">
        <v>1</v>
      </c>
      <c r="I486" s="233"/>
      <c r="J486" s="234">
        <f>ROUND(I486*H486,2)</f>
        <v>0</v>
      </c>
      <c r="K486" s="235"/>
      <c r="L486" s="44"/>
      <c r="M486" s="236" t="s">
        <v>1</v>
      </c>
      <c r="N486" s="237" t="s">
        <v>38</v>
      </c>
      <c r="O486" s="91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0" t="s">
        <v>175</v>
      </c>
      <c r="AT486" s="240" t="s">
        <v>171</v>
      </c>
      <c r="AU486" s="240" t="s">
        <v>184</v>
      </c>
      <c r="AY486" s="17" t="s">
        <v>169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7" t="s">
        <v>80</v>
      </c>
      <c r="BK486" s="241">
        <f>ROUND(I486*H486,2)</f>
        <v>0</v>
      </c>
      <c r="BL486" s="17" t="s">
        <v>175</v>
      </c>
      <c r="BM486" s="240" t="s">
        <v>1044</v>
      </c>
    </row>
    <row r="487" s="2" customFormat="1" ht="33" customHeight="1">
      <c r="A487" s="38"/>
      <c r="B487" s="39"/>
      <c r="C487" s="228" t="s">
        <v>1045</v>
      </c>
      <c r="D487" s="228" t="s">
        <v>171</v>
      </c>
      <c r="E487" s="229" t="s">
        <v>1046</v>
      </c>
      <c r="F487" s="230" t="s">
        <v>1047</v>
      </c>
      <c r="G487" s="231" t="s">
        <v>577</v>
      </c>
      <c r="H487" s="232">
        <v>3</v>
      </c>
      <c r="I487" s="233"/>
      <c r="J487" s="234">
        <f>ROUND(I487*H487,2)</f>
        <v>0</v>
      </c>
      <c r="K487" s="235"/>
      <c r="L487" s="44"/>
      <c r="M487" s="236" t="s">
        <v>1</v>
      </c>
      <c r="N487" s="237" t="s">
        <v>38</v>
      </c>
      <c r="O487" s="91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0" t="s">
        <v>175</v>
      </c>
      <c r="AT487" s="240" t="s">
        <v>171</v>
      </c>
      <c r="AU487" s="240" t="s">
        <v>184</v>
      </c>
      <c r="AY487" s="17" t="s">
        <v>169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7" t="s">
        <v>80</v>
      </c>
      <c r="BK487" s="241">
        <f>ROUND(I487*H487,2)</f>
        <v>0</v>
      </c>
      <c r="BL487" s="17" t="s">
        <v>175</v>
      </c>
      <c r="BM487" s="240" t="s">
        <v>1048</v>
      </c>
    </row>
    <row r="488" s="2" customFormat="1" ht="24.15" customHeight="1">
      <c r="A488" s="38"/>
      <c r="B488" s="39"/>
      <c r="C488" s="228" t="s">
        <v>1049</v>
      </c>
      <c r="D488" s="228" t="s">
        <v>171</v>
      </c>
      <c r="E488" s="229" t="s">
        <v>1050</v>
      </c>
      <c r="F488" s="230" t="s">
        <v>1051</v>
      </c>
      <c r="G488" s="231" t="s">
        <v>577</v>
      </c>
      <c r="H488" s="232">
        <v>4</v>
      </c>
      <c r="I488" s="233"/>
      <c r="J488" s="234">
        <f>ROUND(I488*H488,2)</f>
        <v>0</v>
      </c>
      <c r="K488" s="235"/>
      <c r="L488" s="44"/>
      <c r="M488" s="236" t="s">
        <v>1</v>
      </c>
      <c r="N488" s="237" t="s">
        <v>38</v>
      </c>
      <c r="O488" s="91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0" t="s">
        <v>175</v>
      </c>
      <c r="AT488" s="240" t="s">
        <v>171</v>
      </c>
      <c r="AU488" s="240" t="s">
        <v>184</v>
      </c>
      <c r="AY488" s="17" t="s">
        <v>169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7" t="s">
        <v>80</v>
      </c>
      <c r="BK488" s="241">
        <f>ROUND(I488*H488,2)</f>
        <v>0</v>
      </c>
      <c r="BL488" s="17" t="s">
        <v>175</v>
      </c>
      <c r="BM488" s="240" t="s">
        <v>1052</v>
      </c>
    </row>
    <row r="489" s="12" customFormat="1" ht="20.88" customHeight="1">
      <c r="A489" s="12"/>
      <c r="B489" s="212"/>
      <c r="C489" s="213"/>
      <c r="D489" s="214" t="s">
        <v>72</v>
      </c>
      <c r="E489" s="226" t="s">
        <v>1053</v>
      </c>
      <c r="F489" s="226" t="s">
        <v>1054</v>
      </c>
      <c r="G489" s="213"/>
      <c r="H489" s="213"/>
      <c r="I489" s="216"/>
      <c r="J489" s="227">
        <f>BK489</f>
        <v>0</v>
      </c>
      <c r="K489" s="213"/>
      <c r="L489" s="218"/>
      <c r="M489" s="219"/>
      <c r="N489" s="220"/>
      <c r="O489" s="220"/>
      <c r="P489" s="221">
        <f>SUM(P490:P524)</f>
        <v>0</v>
      </c>
      <c r="Q489" s="220"/>
      <c r="R489" s="221">
        <f>SUM(R490:R524)</f>
        <v>43.818424999999998</v>
      </c>
      <c r="S489" s="220"/>
      <c r="T489" s="222">
        <f>SUM(T490:T524)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3" t="s">
        <v>80</v>
      </c>
      <c r="AT489" s="224" t="s">
        <v>72</v>
      </c>
      <c r="AU489" s="224" t="s">
        <v>82</v>
      </c>
      <c r="AY489" s="223" t="s">
        <v>169</v>
      </c>
      <c r="BK489" s="225">
        <f>SUM(BK490:BK524)</f>
        <v>0</v>
      </c>
    </row>
    <row r="490" s="2" customFormat="1" ht="33" customHeight="1">
      <c r="A490" s="38"/>
      <c r="B490" s="39"/>
      <c r="C490" s="228" t="s">
        <v>1055</v>
      </c>
      <c r="D490" s="228" t="s">
        <v>171</v>
      </c>
      <c r="E490" s="229" t="s">
        <v>1056</v>
      </c>
      <c r="F490" s="230" t="s">
        <v>1057</v>
      </c>
      <c r="G490" s="231" t="s">
        <v>577</v>
      </c>
      <c r="H490" s="232">
        <v>27</v>
      </c>
      <c r="I490" s="233"/>
      <c r="J490" s="234">
        <f>ROUND(I490*H490,2)</f>
        <v>0</v>
      </c>
      <c r="K490" s="235"/>
      <c r="L490" s="44"/>
      <c r="M490" s="236" t="s">
        <v>1</v>
      </c>
      <c r="N490" s="237" t="s">
        <v>38</v>
      </c>
      <c r="O490" s="91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0" t="s">
        <v>175</v>
      </c>
      <c r="AT490" s="240" t="s">
        <v>171</v>
      </c>
      <c r="AU490" s="240" t="s">
        <v>184</v>
      </c>
      <c r="AY490" s="17" t="s">
        <v>169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7" t="s">
        <v>80</v>
      </c>
      <c r="BK490" s="241">
        <f>ROUND(I490*H490,2)</f>
        <v>0</v>
      </c>
      <c r="BL490" s="17" t="s">
        <v>175</v>
      </c>
      <c r="BM490" s="240" t="s">
        <v>1058</v>
      </c>
    </row>
    <row r="491" s="2" customFormat="1" ht="16.5" customHeight="1">
      <c r="A491" s="38"/>
      <c r="B491" s="39"/>
      <c r="C491" s="275" t="s">
        <v>1059</v>
      </c>
      <c r="D491" s="275" t="s">
        <v>298</v>
      </c>
      <c r="E491" s="276" t="s">
        <v>1060</v>
      </c>
      <c r="F491" s="277" t="s">
        <v>1061</v>
      </c>
      <c r="G491" s="278" t="s">
        <v>255</v>
      </c>
      <c r="H491" s="279">
        <v>27</v>
      </c>
      <c r="I491" s="280"/>
      <c r="J491" s="281">
        <f>ROUND(I491*H491,2)</f>
        <v>0</v>
      </c>
      <c r="K491" s="282"/>
      <c r="L491" s="283"/>
      <c r="M491" s="284" t="s">
        <v>1</v>
      </c>
      <c r="N491" s="285" t="s">
        <v>38</v>
      </c>
      <c r="O491" s="91"/>
      <c r="P491" s="238">
        <f>O491*H491</f>
        <v>0</v>
      </c>
      <c r="Q491" s="238">
        <v>0.22</v>
      </c>
      <c r="R491" s="238">
        <f>Q491*H491</f>
        <v>5.9400000000000004</v>
      </c>
      <c r="S491" s="238">
        <v>0</v>
      </c>
      <c r="T491" s="239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0" t="s">
        <v>205</v>
      </c>
      <c r="AT491" s="240" t="s">
        <v>298</v>
      </c>
      <c r="AU491" s="240" t="s">
        <v>184</v>
      </c>
      <c r="AY491" s="17" t="s">
        <v>169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7" t="s">
        <v>80</v>
      </c>
      <c r="BK491" s="241">
        <f>ROUND(I491*H491,2)</f>
        <v>0</v>
      </c>
      <c r="BL491" s="17" t="s">
        <v>175</v>
      </c>
      <c r="BM491" s="240" t="s">
        <v>1062</v>
      </c>
    </row>
    <row r="492" s="2" customFormat="1" ht="33" customHeight="1">
      <c r="A492" s="38"/>
      <c r="B492" s="39"/>
      <c r="C492" s="228" t="s">
        <v>1063</v>
      </c>
      <c r="D492" s="228" t="s">
        <v>171</v>
      </c>
      <c r="E492" s="229" t="s">
        <v>1064</v>
      </c>
      <c r="F492" s="230" t="s">
        <v>1065</v>
      </c>
      <c r="G492" s="231" t="s">
        <v>577</v>
      </c>
      <c r="H492" s="232">
        <v>1350</v>
      </c>
      <c r="I492" s="233"/>
      <c r="J492" s="234">
        <f>ROUND(I492*H492,2)</f>
        <v>0</v>
      </c>
      <c r="K492" s="235"/>
      <c r="L492" s="44"/>
      <c r="M492" s="236" t="s">
        <v>1</v>
      </c>
      <c r="N492" s="237" t="s">
        <v>38</v>
      </c>
      <c r="O492" s="91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0" t="s">
        <v>175</v>
      </c>
      <c r="AT492" s="240" t="s">
        <v>171</v>
      </c>
      <c r="AU492" s="240" t="s">
        <v>184</v>
      </c>
      <c r="AY492" s="17" t="s">
        <v>169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7" t="s">
        <v>80</v>
      </c>
      <c r="BK492" s="241">
        <f>ROUND(I492*H492,2)</f>
        <v>0</v>
      </c>
      <c r="BL492" s="17" t="s">
        <v>175</v>
      </c>
      <c r="BM492" s="240" t="s">
        <v>1066</v>
      </c>
    </row>
    <row r="493" s="13" customFormat="1">
      <c r="A493" s="13"/>
      <c r="B493" s="242"/>
      <c r="C493" s="243"/>
      <c r="D493" s="244" t="s">
        <v>177</v>
      </c>
      <c r="E493" s="245" t="s">
        <v>1</v>
      </c>
      <c r="F493" s="246" t="s">
        <v>1067</v>
      </c>
      <c r="G493" s="243"/>
      <c r="H493" s="247">
        <v>1350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177</v>
      </c>
      <c r="AU493" s="253" t="s">
        <v>184</v>
      </c>
      <c r="AV493" s="13" t="s">
        <v>82</v>
      </c>
      <c r="AW493" s="13" t="s">
        <v>30</v>
      </c>
      <c r="AX493" s="13" t="s">
        <v>80</v>
      </c>
      <c r="AY493" s="253" t="s">
        <v>169</v>
      </c>
    </row>
    <row r="494" s="2" customFormat="1" ht="24.15" customHeight="1">
      <c r="A494" s="38"/>
      <c r="B494" s="39"/>
      <c r="C494" s="228" t="s">
        <v>1068</v>
      </c>
      <c r="D494" s="228" t="s">
        <v>171</v>
      </c>
      <c r="E494" s="229" t="s">
        <v>1069</v>
      </c>
      <c r="F494" s="230" t="s">
        <v>1070</v>
      </c>
      <c r="G494" s="231" t="s">
        <v>577</v>
      </c>
      <c r="H494" s="232">
        <v>1350</v>
      </c>
      <c r="I494" s="233"/>
      <c r="J494" s="234">
        <f>ROUND(I494*H494,2)</f>
        <v>0</v>
      </c>
      <c r="K494" s="235"/>
      <c r="L494" s="44"/>
      <c r="M494" s="236" t="s">
        <v>1</v>
      </c>
      <c r="N494" s="237" t="s">
        <v>38</v>
      </c>
      <c r="O494" s="91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40" t="s">
        <v>175</v>
      </c>
      <c r="AT494" s="240" t="s">
        <v>171</v>
      </c>
      <c r="AU494" s="240" t="s">
        <v>184</v>
      </c>
      <c r="AY494" s="17" t="s">
        <v>169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7" t="s">
        <v>80</v>
      </c>
      <c r="BK494" s="241">
        <f>ROUND(I494*H494,2)</f>
        <v>0</v>
      </c>
      <c r="BL494" s="17" t="s">
        <v>175</v>
      </c>
      <c r="BM494" s="240" t="s">
        <v>1071</v>
      </c>
    </row>
    <row r="495" s="2" customFormat="1" ht="24.15" customHeight="1">
      <c r="A495" s="38"/>
      <c r="B495" s="39"/>
      <c r="C495" s="275" t="s">
        <v>1072</v>
      </c>
      <c r="D495" s="275" t="s">
        <v>298</v>
      </c>
      <c r="E495" s="276" t="s">
        <v>1073</v>
      </c>
      <c r="F495" s="277" t="s">
        <v>1074</v>
      </c>
      <c r="G495" s="278" t="s">
        <v>577</v>
      </c>
      <c r="H495" s="279">
        <v>1350</v>
      </c>
      <c r="I495" s="280"/>
      <c r="J495" s="281">
        <f>ROUND(I495*H495,2)</f>
        <v>0</v>
      </c>
      <c r="K495" s="282"/>
      <c r="L495" s="283"/>
      <c r="M495" s="284" t="s">
        <v>1</v>
      </c>
      <c r="N495" s="285" t="s">
        <v>38</v>
      </c>
      <c r="O495" s="91"/>
      <c r="P495" s="238">
        <f>O495*H495</f>
        <v>0</v>
      </c>
      <c r="Q495" s="238">
        <v>0.017999999999999999</v>
      </c>
      <c r="R495" s="238">
        <f>Q495*H495</f>
        <v>24.299999999999997</v>
      </c>
      <c r="S495" s="238">
        <v>0</v>
      </c>
      <c r="T495" s="239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0" t="s">
        <v>205</v>
      </c>
      <c r="AT495" s="240" t="s">
        <v>298</v>
      </c>
      <c r="AU495" s="240" t="s">
        <v>184</v>
      </c>
      <c r="AY495" s="17" t="s">
        <v>169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7" t="s">
        <v>80</v>
      </c>
      <c r="BK495" s="241">
        <f>ROUND(I495*H495,2)</f>
        <v>0</v>
      </c>
      <c r="BL495" s="17" t="s">
        <v>175</v>
      </c>
      <c r="BM495" s="240" t="s">
        <v>1075</v>
      </c>
    </row>
    <row r="496" s="2" customFormat="1" ht="24.15" customHeight="1">
      <c r="A496" s="38"/>
      <c r="B496" s="39"/>
      <c r="C496" s="228" t="s">
        <v>1076</v>
      </c>
      <c r="D496" s="228" t="s">
        <v>171</v>
      </c>
      <c r="E496" s="229" t="s">
        <v>1077</v>
      </c>
      <c r="F496" s="230" t="s">
        <v>1078</v>
      </c>
      <c r="G496" s="231" t="s">
        <v>577</v>
      </c>
      <c r="H496" s="232">
        <v>27</v>
      </c>
      <c r="I496" s="233"/>
      <c r="J496" s="234">
        <f>ROUND(I496*H496,2)</f>
        <v>0</v>
      </c>
      <c r="K496" s="235"/>
      <c r="L496" s="44"/>
      <c r="M496" s="236" t="s">
        <v>1</v>
      </c>
      <c r="N496" s="237" t="s">
        <v>38</v>
      </c>
      <c r="O496" s="91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0" t="s">
        <v>175</v>
      </c>
      <c r="AT496" s="240" t="s">
        <v>171</v>
      </c>
      <c r="AU496" s="240" t="s">
        <v>184</v>
      </c>
      <c r="AY496" s="17" t="s">
        <v>169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7" t="s">
        <v>80</v>
      </c>
      <c r="BK496" s="241">
        <f>ROUND(I496*H496,2)</f>
        <v>0</v>
      </c>
      <c r="BL496" s="17" t="s">
        <v>175</v>
      </c>
      <c r="BM496" s="240" t="s">
        <v>1079</v>
      </c>
    </row>
    <row r="497" s="2" customFormat="1" ht="24.15" customHeight="1">
      <c r="A497" s="38"/>
      <c r="B497" s="39"/>
      <c r="C497" s="275" t="s">
        <v>115</v>
      </c>
      <c r="D497" s="275" t="s">
        <v>298</v>
      </c>
      <c r="E497" s="276" t="s">
        <v>1080</v>
      </c>
      <c r="F497" s="277" t="s">
        <v>1081</v>
      </c>
      <c r="G497" s="278" t="s">
        <v>577</v>
      </c>
      <c r="H497" s="279">
        <v>9</v>
      </c>
      <c r="I497" s="280"/>
      <c r="J497" s="281">
        <f>ROUND(I497*H497,2)</f>
        <v>0</v>
      </c>
      <c r="K497" s="282"/>
      <c r="L497" s="283"/>
      <c r="M497" s="284" t="s">
        <v>1</v>
      </c>
      <c r="N497" s="285" t="s">
        <v>38</v>
      </c>
      <c r="O497" s="91"/>
      <c r="P497" s="238">
        <f>O497*H497</f>
        <v>0</v>
      </c>
      <c r="Q497" s="238">
        <v>0.027</v>
      </c>
      <c r="R497" s="238">
        <f>Q497*H497</f>
        <v>0.24299999999999999</v>
      </c>
      <c r="S497" s="238">
        <v>0</v>
      </c>
      <c r="T497" s="239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40" t="s">
        <v>205</v>
      </c>
      <c r="AT497" s="240" t="s">
        <v>298</v>
      </c>
      <c r="AU497" s="240" t="s">
        <v>184</v>
      </c>
      <c r="AY497" s="17" t="s">
        <v>169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7" t="s">
        <v>80</v>
      </c>
      <c r="BK497" s="241">
        <f>ROUND(I497*H497,2)</f>
        <v>0</v>
      </c>
      <c r="BL497" s="17" t="s">
        <v>175</v>
      </c>
      <c r="BM497" s="240" t="s">
        <v>1082</v>
      </c>
    </row>
    <row r="498" s="2" customFormat="1" ht="24.15" customHeight="1">
      <c r="A498" s="38"/>
      <c r="B498" s="39"/>
      <c r="C498" s="275" t="s">
        <v>1083</v>
      </c>
      <c r="D498" s="275" t="s">
        <v>298</v>
      </c>
      <c r="E498" s="276" t="s">
        <v>1084</v>
      </c>
      <c r="F498" s="277" t="s">
        <v>1085</v>
      </c>
      <c r="G498" s="278" t="s">
        <v>577</v>
      </c>
      <c r="H498" s="279">
        <v>5</v>
      </c>
      <c r="I498" s="280"/>
      <c r="J498" s="281">
        <f>ROUND(I498*H498,2)</f>
        <v>0</v>
      </c>
      <c r="K498" s="282"/>
      <c r="L498" s="283"/>
      <c r="M498" s="284" t="s">
        <v>1</v>
      </c>
      <c r="N498" s="285" t="s">
        <v>38</v>
      </c>
      <c r="O498" s="91"/>
      <c r="P498" s="238">
        <f>O498*H498</f>
        <v>0</v>
      </c>
      <c r="Q498" s="238">
        <v>0.027</v>
      </c>
      <c r="R498" s="238">
        <f>Q498*H498</f>
        <v>0.13500000000000001</v>
      </c>
      <c r="S498" s="238">
        <v>0</v>
      </c>
      <c r="T498" s="239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0" t="s">
        <v>205</v>
      </c>
      <c r="AT498" s="240" t="s">
        <v>298</v>
      </c>
      <c r="AU498" s="240" t="s">
        <v>184</v>
      </c>
      <c r="AY498" s="17" t="s">
        <v>169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7" t="s">
        <v>80</v>
      </c>
      <c r="BK498" s="241">
        <f>ROUND(I498*H498,2)</f>
        <v>0</v>
      </c>
      <c r="BL498" s="17" t="s">
        <v>175</v>
      </c>
      <c r="BM498" s="240" t="s">
        <v>1086</v>
      </c>
    </row>
    <row r="499" s="2" customFormat="1" ht="24.15" customHeight="1">
      <c r="A499" s="38"/>
      <c r="B499" s="39"/>
      <c r="C499" s="275" t="s">
        <v>1087</v>
      </c>
      <c r="D499" s="275" t="s">
        <v>298</v>
      </c>
      <c r="E499" s="276" t="s">
        <v>1088</v>
      </c>
      <c r="F499" s="277" t="s">
        <v>1089</v>
      </c>
      <c r="G499" s="278" t="s">
        <v>577</v>
      </c>
      <c r="H499" s="279">
        <v>3</v>
      </c>
      <c r="I499" s="280"/>
      <c r="J499" s="281">
        <f>ROUND(I499*H499,2)</f>
        <v>0</v>
      </c>
      <c r="K499" s="282"/>
      <c r="L499" s="283"/>
      <c r="M499" s="284" t="s">
        <v>1</v>
      </c>
      <c r="N499" s="285" t="s">
        <v>38</v>
      </c>
      <c r="O499" s="91"/>
      <c r="P499" s="238">
        <f>O499*H499</f>
        <v>0</v>
      </c>
      <c r="Q499" s="238">
        <v>0.027</v>
      </c>
      <c r="R499" s="238">
        <f>Q499*H499</f>
        <v>0.081000000000000003</v>
      </c>
      <c r="S499" s="238">
        <v>0</v>
      </c>
      <c r="T499" s="239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0" t="s">
        <v>205</v>
      </c>
      <c r="AT499" s="240" t="s">
        <v>298</v>
      </c>
      <c r="AU499" s="240" t="s">
        <v>184</v>
      </c>
      <c r="AY499" s="17" t="s">
        <v>169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7" t="s">
        <v>80</v>
      </c>
      <c r="BK499" s="241">
        <f>ROUND(I499*H499,2)</f>
        <v>0</v>
      </c>
      <c r="BL499" s="17" t="s">
        <v>175</v>
      </c>
      <c r="BM499" s="240" t="s">
        <v>1090</v>
      </c>
    </row>
    <row r="500" s="2" customFormat="1" ht="24.15" customHeight="1">
      <c r="A500" s="38"/>
      <c r="B500" s="39"/>
      <c r="C500" s="275" t="s">
        <v>1091</v>
      </c>
      <c r="D500" s="275" t="s">
        <v>298</v>
      </c>
      <c r="E500" s="276" t="s">
        <v>1092</v>
      </c>
      <c r="F500" s="277" t="s">
        <v>1093</v>
      </c>
      <c r="G500" s="278" t="s">
        <v>577</v>
      </c>
      <c r="H500" s="279">
        <v>1</v>
      </c>
      <c r="I500" s="280"/>
      <c r="J500" s="281">
        <f>ROUND(I500*H500,2)</f>
        <v>0</v>
      </c>
      <c r="K500" s="282"/>
      <c r="L500" s="283"/>
      <c r="M500" s="284" t="s">
        <v>1</v>
      </c>
      <c r="N500" s="285" t="s">
        <v>38</v>
      </c>
      <c r="O500" s="91"/>
      <c r="P500" s="238">
        <f>O500*H500</f>
        <v>0</v>
      </c>
      <c r="Q500" s="238">
        <v>0.027</v>
      </c>
      <c r="R500" s="238">
        <f>Q500*H500</f>
        <v>0.027</v>
      </c>
      <c r="S500" s="238">
        <v>0</v>
      </c>
      <c r="T500" s="239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0" t="s">
        <v>205</v>
      </c>
      <c r="AT500" s="240" t="s">
        <v>298</v>
      </c>
      <c r="AU500" s="240" t="s">
        <v>184</v>
      </c>
      <c r="AY500" s="17" t="s">
        <v>169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7" t="s">
        <v>80</v>
      </c>
      <c r="BK500" s="241">
        <f>ROUND(I500*H500,2)</f>
        <v>0</v>
      </c>
      <c r="BL500" s="17" t="s">
        <v>175</v>
      </c>
      <c r="BM500" s="240" t="s">
        <v>1094</v>
      </c>
    </row>
    <row r="501" s="2" customFormat="1" ht="24.15" customHeight="1">
      <c r="A501" s="38"/>
      <c r="B501" s="39"/>
      <c r="C501" s="275" t="s">
        <v>1095</v>
      </c>
      <c r="D501" s="275" t="s">
        <v>298</v>
      </c>
      <c r="E501" s="276" t="s">
        <v>1096</v>
      </c>
      <c r="F501" s="277" t="s">
        <v>1097</v>
      </c>
      <c r="G501" s="278" t="s">
        <v>577</v>
      </c>
      <c r="H501" s="279">
        <v>1</v>
      </c>
      <c r="I501" s="280"/>
      <c r="J501" s="281">
        <f>ROUND(I501*H501,2)</f>
        <v>0</v>
      </c>
      <c r="K501" s="282"/>
      <c r="L501" s="283"/>
      <c r="M501" s="284" t="s">
        <v>1</v>
      </c>
      <c r="N501" s="285" t="s">
        <v>38</v>
      </c>
      <c r="O501" s="91"/>
      <c r="P501" s="238">
        <f>O501*H501</f>
        <v>0</v>
      </c>
      <c r="Q501" s="238">
        <v>0.027</v>
      </c>
      <c r="R501" s="238">
        <f>Q501*H501</f>
        <v>0.027</v>
      </c>
      <c r="S501" s="238">
        <v>0</v>
      </c>
      <c r="T501" s="239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0" t="s">
        <v>205</v>
      </c>
      <c r="AT501" s="240" t="s">
        <v>298</v>
      </c>
      <c r="AU501" s="240" t="s">
        <v>184</v>
      </c>
      <c r="AY501" s="17" t="s">
        <v>169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7" t="s">
        <v>80</v>
      </c>
      <c r="BK501" s="241">
        <f>ROUND(I501*H501,2)</f>
        <v>0</v>
      </c>
      <c r="BL501" s="17" t="s">
        <v>175</v>
      </c>
      <c r="BM501" s="240" t="s">
        <v>1098</v>
      </c>
    </row>
    <row r="502" s="2" customFormat="1" ht="16.5" customHeight="1">
      <c r="A502" s="38"/>
      <c r="B502" s="39"/>
      <c r="C502" s="275" t="s">
        <v>1099</v>
      </c>
      <c r="D502" s="275" t="s">
        <v>298</v>
      </c>
      <c r="E502" s="276" t="s">
        <v>1100</v>
      </c>
      <c r="F502" s="277" t="s">
        <v>1101</v>
      </c>
      <c r="G502" s="278" t="s">
        <v>577</v>
      </c>
      <c r="H502" s="279">
        <v>1</v>
      </c>
      <c r="I502" s="280"/>
      <c r="J502" s="281">
        <f>ROUND(I502*H502,2)</f>
        <v>0</v>
      </c>
      <c r="K502" s="282"/>
      <c r="L502" s="283"/>
      <c r="M502" s="284" t="s">
        <v>1</v>
      </c>
      <c r="N502" s="285" t="s">
        <v>38</v>
      </c>
      <c r="O502" s="91"/>
      <c r="P502" s="238">
        <f>O502*H502</f>
        <v>0</v>
      </c>
      <c r="Q502" s="238">
        <v>0.027</v>
      </c>
      <c r="R502" s="238">
        <f>Q502*H502</f>
        <v>0.027</v>
      </c>
      <c r="S502" s="238">
        <v>0</v>
      </c>
      <c r="T502" s="239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0" t="s">
        <v>205</v>
      </c>
      <c r="AT502" s="240" t="s">
        <v>298</v>
      </c>
      <c r="AU502" s="240" t="s">
        <v>184</v>
      </c>
      <c r="AY502" s="17" t="s">
        <v>169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7" t="s">
        <v>80</v>
      </c>
      <c r="BK502" s="241">
        <f>ROUND(I502*H502,2)</f>
        <v>0</v>
      </c>
      <c r="BL502" s="17" t="s">
        <v>175</v>
      </c>
      <c r="BM502" s="240" t="s">
        <v>1102</v>
      </c>
    </row>
    <row r="503" s="2" customFormat="1" ht="16.5" customHeight="1">
      <c r="A503" s="38"/>
      <c r="B503" s="39"/>
      <c r="C503" s="275" t="s">
        <v>1103</v>
      </c>
      <c r="D503" s="275" t="s">
        <v>298</v>
      </c>
      <c r="E503" s="276" t="s">
        <v>1104</v>
      </c>
      <c r="F503" s="277" t="s">
        <v>1105</v>
      </c>
      <c r="G503" s="278" t="s">
        <v>577</v>
      </c>
      <c r="H503" s="279">
        <v>7</v>
      </c>
      <c r="I503" s="280"/>
      <c r="J503" s="281">
        <f>ROUND(I503*H503,2)</f>
        <v>0</v>
      </c>
      <c r="K503" s="282"/>
      <c r="L503" s="283"/>
      <c r="M503" s="284" t="s">
        <v>1</v>
      </c>
      <c r="N503" s="285" t="s">
        <v>38</v>
      </c>
      <c r="O503" s="91"/>
      <c r="P503" s="238">
        <f>O503*H503</f>
        <v>0</v>
      </c>
      <c r="Q503" s="238">
        <v>0.027</v>
      </c>
      <c r="R503" s="238">
        <f>Q503*H503</f>
        <v>0.189</v>
      </c>
      <c r="S503" s="238">
        <v>0</v>
      </c>
      <c r="T503" s="239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0" t="s">
        <v>205</v>
      </c>
      <c r="AT503" s="240" t="s">
        <v>298</v>
      </c>
      <c r="AU503" s="240" t="s">
        <v>184</v>
      </c>
      <c r="AY503" s="17" t="s">
        <v>169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7" t="s">
        <v>80</v>
      </c>
      <c r="BK503" s="241">
        <f>ROUND(I503*H503,2)</f>
        <v>0</v>
      </c>
      <c r="BL503" s="17" t="s">
        <v>175</v>
      </c>
      <c r="BM503" s="240" t="s">
        <v>1106</v>
      </c>
    </row>
    <row r="504" s="13" customFormat="1">
      <c r="A504" s="13"/>
      <c r="B504" s="242"/>
      <c r="C504" s="243"/>
      <c r="D504" s="244" t="s">
        <v>177</v>
      </c>
      <c r="E504" s="245" t="s">
        <v>1</v>
      </c>
      <c r="F504" s="246" t="s">
        <v>888</v>
      </c>
      <c r="G504" s="243"/>
      <c r="H504" s="247">
        <v>7</v>
      </c>
      <c r="I504" s="248"/>
      <c r="J504" s="243"/>
      <c r="K504" s="243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177</v>
      </c>
      <c r="AU504" s="253" t="s">
        <v>184</v>
      </c>
      <c r="AV504" s="13" t="s">
        <v>82</v>
      </c>
      <c r="AW504" s="13" t="s">
        <v>30</v>
      </c>
      <c r="AX504" s="13" t="s">
        <v>80</v>
      </c>
      <c r="AY504" s="253" t="s">
        <v>169</v>
      </c>
    </row>
    <row r="505" s="2" customFormat="1" ht="24.15" customHeight="1">
      <c r="A505" s="38"/>
      <c r="B505" s="39"/>
      <c r="C505" s="228" t="s">
        <v>1107</v>
      </c>
      <c r="D505" s="228" t="s">
        <v>171</v>
      </c>
      <c r="E505" s="229" t="s">
        <v>1108</v>
      </c>
      <c r="F505" s="230" t="s">
        <v>1109</v>
      </c>
      <c r="G505" s="231" t="s">
        <v>577</v>
      </c>
      <c r="H505" s="232">
        <v>10</v>
      </c>
      <c r="I505" s="233"/>
      <c r="J505" s="234">
        <f>ROUND(I505*H505,2)</f>
        <v>0</v>
      </c>
      <c r="K505" s="235"/>
      <c r="L505" s="44"/>
      <c r="M505" s="236" t="s">
        <v>1</v>
      </c>
      <c r="N505" s="237" t="s">
        <v>38</v>
      </c>
      <c r="O505" s="91"/>
      <c r="P505" s="238">
        <f>O505*H505</f>
        <v>0</v>
      </c>
      <c r="Q505" s="238">
        <v>5.0000000000000002E-05</v>
      </c>
      <c r="R505" s="238">
        <f>Q505*H505</f>
        <v>0.00050000000000000001</v>
      </c>
      <c r="S505" s="238">
        <v>0</v>
      </c>
      <c r="T505" s="239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0" t="s">
        <v>175</v>
      </c>
      <c r="AT505" s="240" t="s">
        <v>171</v>
      </c>
      <c r="AU505" s="240" t="s">
        <v>184</v>
      </c>
      <c r="AY505" s="17" t="s">
        <v>169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7" t="s">
        <v>80</v>
      </c>
      <c r="BK505" s="241">
        <f>ROUND(I505*H505,2)</f>
        <v>0</v>
      </c>
      <c r="BL505" s="17" t="s">
        <v>175</v>
      </c>
      <c r="BM505" s="240" t="s">
        <v>1110</v>
      </c>
    </row>
    <row r="506" s="2" customFormat="1" ht="24.15" customHeight="1">
      <c r="A506" s="38"/>
      <c r="B506" s="39"/>
      <c r="C506" s="228" t="s">
        <v>1111</v>
      </c>
      <c r="D506" s="228" t="s">
        <v>171</v>
      </c>
      <c r="E506" s="229" t="s">
        <v>1112</v>
      </c>
      <c r="F506" s="230" t="s">
        <v>1113</v>
      </c>
      <c r="G506" s="231" t="s">
        <v>577</v>
      </c>
      <c r="H506" s="232">
        <v>17</v>
      </c>
      <c r="I506" s="233"/>
      <c r="J506" s="234">
        <f>ROUND(I506*H506,2)</f>
        <v>0</v>
      </c>
      <c r="K506" s="235"/>
      <c r="L506" s="44"/>
      <c r="M506" s="236" t="s">
        <v>1</v>
      </c>
      <c r="N506" s="237" t="s">
        <v>38</v>
      </c>
      <c r="O506" s="91"/>
      <c r="P506" s="238">
        <f>O506*H506</f>
        <v>0</v>
      </c>
      <c r="Q506" s="238">
        <v>6.0000000000000002E-05</v>
      </c>
      <c r="R506" s="238">
        <f>Q506*H506</f>
        <v>0.0010200000000000001</v>
      </c>
      <c r="S506" s="238">
        <v>0</v>
      </c>
      <c r="T506" s="239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40" t="s">
        <v>175</v>
      </c>
      <c r="AT506" s="240" t="s">
        <v>171</v>
      </c>
      <c r="AU506" s="240" t="s">
        <v>184</v>
      </c>
      <c r="AY506" s="17" t="s">
        <v>169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7" t="s">
        <v>80</v>
      </c>
      <c r="BK506" s="241">
        <f>ROUND(I506*H506,2)</f>
        <v>0</v>
      </c>
      <c r="BL506" s="17" t="s">
        <v>175</v>
      </c>
      <c r="BM506" s="240" t="s">
        <v>1114</v>
      </c>
    </row>
    <row r="507" s="2" customFormat="1" ht="21.75" customHeight="1">
      <c r="A507" s="38"/>
      <c r="B507" s="39"/>
      <c r="C507" s="275" t="s">
        <v>1115</v>
      </c>
      <c r="D507" s="275" t="s">
        <v>298</v>
      </c>
      <c r="E507" s="276" t="s">
        <v>1116</v>
      </c>
      <c r="F507" s="277" t="s">
        <v>1117</v>
      </c>
      <c r="G507" s="278" t="s">
        <v>577</v>
      </c>
      <c r="H507" s="279">
        <v>51</v>
      </c>
      <c r="I507" s="280"/>
      <c r="J507" s="281">
        <f>ROUND(I507*H507,2)</f>
        <v>0</v>
      </c>
      <c r="K507" s="282"/>
      <c r="L507" s="283"/>
      <c r="M507" s="284" t="s">
        <v>1</v>
      </c>
      <c r="N507" s="285" t="s">
        <v>38</v>
      </c>
      <c r="O507" s="91"/>
      <c r="P507" s="238">
        <f>O507*H507</f>
        <v>0</v>
      </c>
      <c r="Q507" s="238">
        <v>0.0070899999999999999</v>
      </c>
      <c r="R507" s="238">
        <f>Q507*H507</f>
        <v>0.36159000000000002</v>
      </c>
      <c r="S507" s="238">
        <v>0</v>
      </c>
      <c r="T507" s="239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40" t="s">
        <v>205</v>
      </c>
      <c r="AT507" s="240" t="s">
        <v>298</v>
      </c>
      <c r="AU507" s="240" t="s">
        <v>184</v>
      </c>
      <c r="AY507" s="17" t="s">
        <v>169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7" t="s">
        <v>80</v>
      </c>
      <c r="BK507" s="241">
        <f>ROUND(I507*H507,2)</f>
        <v>0</v>
      </c>
      <c r="BL507" s="17" t="s">
        <v>175</v>
      </c>
      <c r="BM507" s="240" t="s">
        <v>1118</v>
      </c>
    </row>
    <row r="508" s="13" customFormat="1">
      <c r="A508" s="13"/>
      <c r="B508" s="242"/>
      <c r="C508" s="243"/>
      <c r="D508" s="244" t="s">
        <v>177</v>
      </c>
      <c r="E508" s="245" t="s">
        <v>1</v>
      </c>
      <c r="F508" s="246" t="s">
        <v>1119</v>
      </c>
      <c r="G508" s="243"/>
      <c r="H508" s="247">
        <v>51</v>
      </c>
      <c r="I508" s="248"/>
      <c r="J508" s="243"/>
      <c r="K508" s="243"/>
      <c r="L508" s="249"/>
      <c r="M508" s="250"/>
      <c r="N508" s="251"/>
      <c r="O508" s="251"/>
      <c r="P508" s="251"/>
      <c r="Q508" s="251"/>
      <c r="R508" s="251"/>
      <c r="S508" s="251"/>
      <c r="T508" s="25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3" t="s">
        <v>177</v>
      </c>
      <c r="AU508" s="253" t="s">
        <v>184</v>
      </c>
      <c r="AV508" s="13" t="s">
        <v>82</v>
      </c>
      <c r="AW508" s="13" t="s">
        <v>30</v>
      </c>
      <c r="AX508" s="13" t="s">
        <v>80</v>
      </c>
      <c r="AY508" s="253" t="s">
        <v>169</v>
      </c>
    </row>
    <row r="509" s="2" customFormat="1" ht="24.15" customHeight="1">
      <c r="A509" s="38"/>
      <c r="B509" s="39"/>
      <c r="C509" s="228" t="s">
        <v>1120</v>
      </c>
      <c r="D509" s="228" t="s">
        <v>171</v>
      </c>
      <c r="E509" s="229" t="s">
        <v>1121</v>
      </c>
      <c r="F509" s="230" t="s">
        <v>1122</v>
      </c>
      <c r="G509" s="231" t="s">
        <v>174</v>
      </c>
      <c r="H509" s="232">
        <v>13.5</v>
      </c>
      <c r="I509" s="233"/>
      <c r="J509" s="234">
        <f>ROUND(I509*H509,2)</f>
        <v>0</v>
      </c>
      <c r="K509" s="235"/>
      <c r="L509" s="44"/>
      <c r="M509" s="236" t="s">
        <v>1</v>
      </c>
      <c r="N509" s="237" t="s">
        <v>38</v>
      </c>
      <c r="O509" s="91"/>
      <c r="P509" s="238">
        <f>O509*H509</f>
        <v>0</v>
      </c>
      <c r="Q509" s="238">
        <v>0.00068999999999999997</v>
      </c>
      <c r="R509" s="238">
        <f>Q509*H509</f>
        <v>0.0093150000000000004</v>
      </c>
      <c r="S509" s="238">
        <v>0</v>
      </c>
      <c r="T509" s="239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0" t="s">
        <v>175</v>
      </c>
      <c r="AT509" s="240" t="s">
        <v>171</v>
      </c>
      <c r="AU509" s="240" t="s">
        <v>184</v>
      </c>
      <c r="AY509" s="17" t="s">
        <v>169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7" t="s">
        <v>80</v>
      </c>
      <c r="BK509" s="241">
        <f>ROUND(I509*H509,2)</f>
        <v>0</v>
      </c>
      <c r="BL509" s="17" t="s">
        <v>175</v>
      </c>
      <c r="BM509" s="240" t="s">
        <v>1123</v>
      </c>
    </row>
    <row r="510" s="13" customFormat="1">
      <c r="A510" s="13"/>
      <c r="B510" s="242"/>
      <c r="C510" s="243"/>
      <c r="D510" s="244" t="s">
        <v>177</v>
      </c>
      <c r="E510" s="245" t="s">
        <v>1</v>
      </c>
      <c r="F510" s="246" t="s">
        <v>1124</v>
      </c>
      <c r="G510" s="243"/>
      <c r="H510" s="247">
        <v>13.5</v>
      </c>
      <c r="I510" s="248"/>
      <c r="J510" s="243"/>
      <c r="K510" s="243"/>
      <c r="L510" s="249"/>
      <c r="M510" s="250"/>
      <c r="N510" s="251"/>
      <c r="O510" s="251"/>
      <c r="P510" s="251"/>
      <c r="Q510" s="251"/>
      <c r="R510" s="251"/>
      <c r="S510" s="251"/>
      <c r="T510" s="25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3" t="s">
        <v>177</v>
      </c>
      <c r="AU510" s="253" t="s">
        <v>184</v>
      </c>
      <c r="AV510" s="13" t="s">
        <v>82</v>
      </c>
      <c r="AW510" s="13" t="s">
        <v>30</v>
      </c>
      <c r="AX510" s="13" t="s">
        <v>80</v>
      </c>
      <c r="AY510" s="253" t="s">
        <v>169</v>
      </c>
    </row>
    <row r="511" s="2" customFormat="1" ht="24.15" customHeight="1">
      <c r="A511" s="38"/>
      <c r="B511" s="39"/>
      <c r="C511" s="228" t="s">
        <v>1125</v>
      </c>
      <c r="D511" s="228" t="s">
        <v>171</v>
      </c>
      <c r="E511" s="229" t="s">
        <v>1126</v>
      </c>
      <c r="F511" s="230" t="s">
        <v>1127</v>
      </c>
      <c r="G511" s="231" t="s">
        <v>577</v>
      </c>
      <c r="H511" s="232">
        <v>27</v>
      </c>
      <c r="I511" s="233"/>
      <c r="J511" s="234">
        <f>ROUND(I511*H511,2)</f>
        <v>0</v>
      </c>
      <c r="K511" s="235"/>
      <c r="L511" s="44"/>
      <c r="M511" s="236" t="s">
        <v>1</v>
      </c>
      <c r="N511" s="237" t="s">
        <v>38</v>
      </c>
      <c r="O511" s="91"/>
      <c r="P511" s="238">
        <f>O511*H511</f>
        <v>0</v>
      </c>
      <c r="Q511" s="238">
        <v>0</v>
      </c>
      <c r="R511" s="238">
        <f>Q511*H511</f>
        <v>0</v>
      </c>
      <c r="S511" s="238">
        <v>0</v>
      </c>
      <c r="T511" s="239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40" t="s">
        <v>175</v>
      </c>
      <c r="AT511" s="240" t="s">
        <v>171</v>
      </c>
      <c r="AU511" s="240" t="s">
        <v>184</v>
      </c>
      <c r="AY511" s="17" t="s">
        <v>169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7" t="s">
        <v>80</v>
      </c>
      <c r="BK511" s="241">
        <f>ROUND(I511*H511,2)</f>
        <v>0</v>
      </c>
      <c r="BL511" s="17" t="s">
        <v>175</v>
      </c>
      <c r="BM511" s="240" t="s">
        <v>1128</v>
      </c>
    </row>
    <row r="512" s="2" customFormat="1" ht="24.15" customHeight="1">
      <c r="A512" s="38"/>
      <c r="B512" s="39"/>
      <c r="C512" s="228" t="s">
        <v>1129</v>
      </c>
      <c r="D512" s="228" t="s">
        <v>171</v>
      </c>
      <c r="E512" s="229" t="s">
        <v>1130</v>
      </c>
      <c r="F512" s="230" t="s">
        <v>1131</v>
      </c>
      <c r="G512" s="231" t="s">
        <v>174</v>
      </c>
      <c r="H512" s="232">
        <v>225</v>
      </c>
      <c r="I512" s="233"/>
      <c r="J512" s="234">
        <f>ROUND(I512*H512,2)</f>
        <v>0</v>
      </c>
      <c r="K512" s="235"/>
      <c r="L512" s="44"/>
      <c r="M512" s="236" t="s">
        <v>1</v>
      </c>
      <c r="N512" s="237" t="s">
        <v>38</v>
      </c>
      <c r="O512" s="91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40" t="s">
        <v>175</v>
      </c>
      <c r="AT512" s="240" t="s">
        <v>171</v>
      </c>
      <c r="AU512" s="240" t="s">
        <v>184</v>
      </c>
      <c r="AY512" s="17" t="s">
        <v>169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7" t="s">
        <v>80</v>
      </c>
      <c r="BK512" s="241">
        <f>ROUND(I512*H512,2)</f>
        <v>0</v>
      </c>
      <c r="BL512" s="17" t="s">
        <v>175</v>
      </c>
      <c r="BM512" s="240" t="s">
        <v>1132</v>
      </c>
    </row>
    <row r="513" s="13" customFormat="1">
      <c r="A513" s="13"/>
      <c r="B513" s="242"/>
      <c r="C513" s="243"/>
      <c r="D513" s="244" t="s">
        <v>177</v>
      </c>
      <c r="E513" s="245" t="s">
        <v>1</v>
      </c>
      <c r="F513" s="246" t="s">
        <v>1133</v>
      </c>
      <c r="G513" s="243"/>
      <c r="H513" s="247">
        <v>225</v>
      </c>
      <c r="I513" s="248"/>
      <c r="J513" s="243"/>
      <c r="K513" s="243"/>
      <c r="L513" s="249"/>
      <c r="M513" s="250"/>
      <c r="N513" s="251"/>
      <c r="O513" s="251"/>
      <c r="P513" s="251"/>
      <c r="Q513" s="251"/>
      <c r="R513" s="251"/>
      <c r="S513" s="251"/>
      <c r="T513" s="25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3" t="s">
        <v>177</v>
      </c>
      <c r="AU513" s="253" t="s">
        <v>184</v>
      </c>
      <c r="AV513" s="13" t="s">
        <v>82</v>
      </c>
      <c r="AW513" s="13" t="s">
        <v>30</v>
      </c>
      <c r="AX513" s="13" t="s">
        <v>80</v>
      </c>
      <c r="AY513" s="253" t="s">
        <v>169</v>
      </c>
    </row>
    <row r="514" s="2" customFormat="1" ht="24.15" customHeight="1">
      <c r="A514" s="38"/>
      <c r="B514" s="39"/>
      <c r="C514" s="228" t="s">
        <v>1134</v>
      </c>
      <c r="D514" s="228" t="s">
        <v>171</v>
      </c>
      <c r="E514" s="229" t="s">
        <v>1135</v>
      </c>
      <c r="F514" s="230" t="s">
        <v>1136</v>
      </c>
      <c r="G514" s="231" t="s">
        <v>174</v>
      </c>
      <c r="H514" s="232">
        <v>25.600000000000001</v>
      </c>
      <c r="I514" s="233"/>
      <c r="J514" s="234">
        <f>ROUND(I514*H514,2)</f>
        <v>0</v>
      </c>
      <c r="K514" s="235"/>
      <c r="L514" s="44"/>
      <c r="M514" s="236" t="s">
        <v>1</v>
      </c>
      <c r="N514" s="237" t="s">
        <v>38</v>
      </c>
      <c r="O514" s="91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40" t="s">
        <v>175</v>
      </c>
      <c r="AT514" s="240" t="s">
        <v>171</v>
      </c>
      <c r="AU514" s="240" t="s">
        <v>184</v>
      </c>
      <c r="AY514" s="17" t="s">
        <v>169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7" t="s">
        <v>80</v>
      </c>
      <c r="BK514" s="241">
        <f>ROUND(I514*H514,2)</f>
        <v>0</v>
      </c>
      <c r="BL514" s="17" t="s">
        <v>175</v>
      </c>
      <c r="BM514" s="240" t="s">
        <v>1137</v>
      </c>
    </row>
    <row r="515" s="13" customFormat="1">
      <c r="A515" s="13"/>
      <c r="B515" s="242"/>
      <c r="C515" s="243"/>
      <c r="D515" s="244" t="s">
        <v>177</v>
      </c>
      <c r="E515" s="245" t="s">
        <v>1</v>
      </c>
      <c r="F515" s="246" t="s">
        <v>1138</v>
      </c>
      <c r="G515" s="243"/>
      <c r="H515" s="247">
        <v>25.600000000000001</v>
      </c>
      <c r="I515" s="248"/>
      <c r="J515" s="243"/>
      <c r="K515" s="243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177</v>
      </c>
      <c r="AU515" s="253" t="s">
        <v>184</v>
      </c>
      <c r="AV515" s="13" t="s">
        <v>82</v>
      </c>
      <c r="AW515" s="13" t="s">
        <v>30</v>
      </c>
      <c r="AX515" s="13" t="s">
        <v>80</v>
      </c>
      <c r="AY515" s="253" t="s">
        <v>169</v>
      </c>
    </row>
    <row r="516" s="2" customFormat="1" ht="16.5" customHeight="1">
      <c r="A516" s="38"/>
      <c r="B516" s="39"/>
      <c r="C516" s="275" t="s">
        <v>1139</v>
      </c>
      <c r="D516" s="275" t="s">
        <v>298</v>
      </c>
      <c r="E516" s="276" t="s">
        <v>1140</v>
      </c>
      <c r="F516" s="277" t="s">
        <v>1141</v>
      </c>
      <c r="G516" s="278" t="s">
        <v>284</v>
      </c>
      <c r="H516" s="279">
        <v>6.4000000000000004</v>
      </c>
      <c r="I516" s="280"/>
      <c r="J516" s="281">
        <f>ROUND(I516*H516,2)</f>
        <v>0</v>
      </c>
      <c r="K516" s="282"/>
      <c r="L516" s="283"/>
      <c r="M516" s="284" t="s">
        <v>1</v>
      </c>
      <c r="N516" s="285" t="s">
        <v>38</v>
      </c>
      <c r="O516" s="91"/>
      <c r="P516" s="238">
        <f>O516*H516</f>
        <v>0</v>
      </c>
      <c r="Q516" s="238">
        <v>1</v>
      </c>
      <c r="R516" s="238">
        <f>Q516*H516</f>
        <v>6.4000000000000004</v>
      </c>
      <c r="S516" s="238">
        <v>0</v>
      </c>
      <c r="T516" s="239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40" t="s">
        <v>205</v>
      </c>
      <c r="AT516" s="240" t="s">
        <v>298</v>
      </c>
      <c r="AU516" s="240" t="s">
        <v>184</v>
      </c>
      <c r="AY516" s="17" t="s">
        <v>169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7" t="s">
        <v>80</v>
      </c>
      <c r="BK516" s="241">
        <f>ROUND(I516*H516,2)</f>
        <v>0</v>
      </c>
      <c r="BL516" s="17" t="s">
        <v>175</v>
      </c>
      <c r="BM516" s="240" t="s">
        <v>1142</v>
      </c>
    </row>
    <row r="517" s="13" customFormat="1">
      <c r="A517" s="13"/>
      <c r="B517" s="242"/>
      <c r="C517" s="243"/>
      <c r="D517" s="244" t="s">
        <v>177</v>
      </c>
      <c r="E517" s="243"/>
      <c r="F517" s="246" t="s">
        <v>1143</v>
      </c>
      <c r="G517" s="243"/>
      <c r="H517" s="247">
        <v>6.4000000000000004</v>
      </c>
      <c r="I517" s="248"/>
      <c r="J517" s="243"/>
      <c r="K517" s="243"/>
      <c r="L517" s="249"/>
      <c r="M517" s="250"/>
      <c r="N517" s="251"/>
      <c r="O517" s="251"/>
      <c r="P517" s="251"/>
      <c r="Q517" s="251"/>
      <c r="R517" s="251"/>
      <c r="S517" s="251"/>
      <c r="T517" s="25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3" t="s">
        <v>177</v>
      </c>
      <c r="AU517" s="253" t="s">
        <v>184</v>
      </c>
      <c r="AV517" s="13" t="s">
        <v>82</v>
      </c>
      <c r="AW517" s="13" t="s">
        <v>4</v>
      </c>
      <c r="AX517" s="13" t="s">
        <v>80</v>
      </c>
      <c r="AY517" s="253" t="s">
        <v>169</v>
      </c>
    </row>
    <row r="518" s="2" customFormat="1" ht="24.15" customHeight="1">
      <c r="A518" s="38"/>
      <c r="B518" s="39"/>
      <c r="C518" s="228" t="s">
        <v>1144</v>
      </c>
      <c r="D518" s="228" t="s">
        <v>171</v>
      </c>
      <c r="E518" s="229" t="s">
        <v>1145</v>
      </c>
      <c r="F518" s="230" t="s">
        <v>1146</v>
      </c>
      <c r="G518" s="231" t="s">
        <v>174</v>
      </c>
      <c r="H518" s="232">
        <v>295</v>
      </c>
      <c r="I518" s="233"/>
      <c r="J518" s="234">
        <f>ROUND(I518*H518,2)</f>
        <v>0</v>
      </c>
      <c r="K518" s="235"/>
      <c r="L518" s="44"/>
      <c r="M518" s="236" t="s">
        <v>1</v>
      </c>
      <c r="N518" s="237" t="s">
        <v>38</v>
      </c>
      <c r="O518" s="91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0" t="s">
        <v>175</v>
      </c>
      <c r="AT518" s="240" t="s">
        <v>171</v>
      </c>
      <c r="AU518" s="240" t="s">
        <v>184</v>
      </c>
      <c r="AY518" s="17" t="s">
        <v>169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7" t="s">
        <v>80</v>
      </c>
      <c r="BK518" s="241">
        <f>ROUND(I518*H518,2)</f>
        <v>0</v>
      </c>
      <c r="BL518" s="17" t="s">
        <v>175</v>
      </c>
      <c r="BM518" s="240" t="s">
        <v>1147</v>
      </c>
    </row>
    <row r="519" s="13" customFormat="1">
      <c r="A519" s="13"/>
      <c r="B519" s="242"/>
      <c r="C519" s="243"/>
      <c r="D519" s="244" t="s">
        <v>177</v>
      </c>
      <c r="E519" s="245" t="s">
        <v>1</v>
      </c>
      <c r="F519" s="246" t="s">
        <v>1148</v>
      </c>
      <c r="G519" s="243"/>
      <c r="H519" s="247">
        <v>295</v>
      </c>
      <c r="I519" s="248"/>
      <c r="J519" s="243"/>
      <c r="K519" s="243"/>
      <c r="L519" s="249"/>
      <c r="M519" s="250"/>
      <c r="N519" s="251"/>
      <c r="O519" s="251"/>
      <c r="P519" s="251"/>
      <c r="Q519" s="251"/>
      <c r="R519" s="251"/>
      <c r="S519" s="251"/>
      <c r="T519" s="25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3" t="s">
        <v>177</v>
      </c>
      <c r="AU519" s="253" t="s">
        <v>184</v>
      </c>
      <c r="AV519" s="13" t="s">
        <v>82</v>
      </c>
      <c r="AW519" s="13" t="s">
        <v>30</v>
      </c>
      <c r="AX519" s="13" t="s">
        <v>80</v>
      </c>
      <c r="AY519" s="253" t="s">
        <v>169</v>
      </c>
    </row>
    <row r="520" s="2" customFormat="1" ht="16.5" customHeight="1">
      <c r="A520" s="38"/>
      <c r="B520" s="39"/>
      <c r="C520" s="275" t="s">
        <v>1149</v>
      </c>
      <c r="D520" s="275" t="s">
        <v>298</v>
      </c>
      <c r="E520" s="276" t="s">
        <v>1150</v>
      </c>
      <c r="F520" s="277" t="s">
        <v>1151</v>
      </c>
      <c r="G520" s="278" t="s">
        <v>255</v>
      </c>
      <c r="H520" s="279">
        <v>30.385000000000002</v>
      </c>
      <c r="I520" s="280"/>
      <c r="J520" s="281">
        <f>ROUND(I520*H520,2)</f>
        <v>0</v>
      </c>
      <c r="K520" s="282"/>
      <c r="L520" s="283"/>
      <c r="M520" s="284" t="s">
        <v>1</v>
      </c>
      <c r="N520" s="285" t="s">
        <v>38</v>
      </c>
      <c r="O520" s="91"/>
      <c r="P520" s="238">
        <f>O520*H520</f>
        <v>0</v>
      </c>
      <c r="Q520" s="238">
        <v>0.20000000000000001</v>
      </c>
      <c r="R520" s="238">
        <f>Q520*H520</f>
        <v>6.0770000000000008</v>
      </c>
      <c r="S520" s="238">
        <v>0</v>
      </c>
      <c r="T520" s="239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0" t="s">
        <v>205</v>
      </c>
      <c r="AT520" s="240" t="s">
        <v>298</v>
      </c>
      <c r="AU520" s="240" t="s">
        <v>184</v>
      </c>
      <c r="AY520" s="17" t="s">
        <v>169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7" t="s">
        <v>80</v>
      </c>
      <c r="BK520" s="241">
        <f>ROUND(I520*H520,2)</f>
        <v>0</v>
      </c>
      <c r="BL520" s="17" t="s">
        <v>175</v>
      </c>
      <c r="BM520" s="240" t="s">
        <v>1152</v>
      </c>
    </row>
    <row r="521" s="13" customFormat="1">
      <c r="A521" s="13"/>
      <c r="B521" s="242"/>
      <c r="C521" s="243"/>
      <c r="D521" s="244" t="s">
        <v>177</v>
      </c>
      <c r="E521" s="245" t="s">
        <v>1</v>
      </c>
      <c r="F521" s="246" t="s">
        <v>1153</v>
      </c>
      <c r="G521" s="243"/>
      <c r="H521" s="247">
        <v>295</v>
      </c>
      <c r="I521" s="248"/>
      <c r="J521" s="243"/>
      <c r="K521" s="243"/>
      <c r="L521" s="249"/>
      <c r="M521" s="250"/>
      <c r="N521" s="251"/>
      <c r="O521" s="251"/>
      <c r="P521" s="251"/>
      <c r="Q521" s="251"/>
      <c r="R521" s="251"/>
      <c r="S521" s="251"/>
      <c r="T521" s="25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3" t="s">
        <v>177</v>
      </c>
      <c r="AU521" s="253" t="s">
        <v>184</v>
      </c>
      <c r="AV521" s="13" t="s">
        <v>82</v>
      </c>
      <c r="AW521" s="13" t="s">
        <v>30</v>
      </c>
      <c r="AX521" s="13" t="s">
        <v>80</v>
      </c>
      <c r="AY521" s="253" t="s">
        <v>169</v>
      </c>
    </row>
    <row r="522" s="13" customFormat="1">
      <c r="A522" s="13"/>
      <c r="B522" s="242"/>
      <c r="C522" s="243"/>
      <c r="D522" s="244" t="s">
        <v>177</v>
      </c>
      <c r="E522" s="243"/>
      <c r="F522" s="246" t="s">
        <v>1154</v>
      </c>
      <c r="G522" s="243"/>
      <c r="H522" s="247">
        <v>30.385000000000002</v>
      </c>
      <c r="I522" s="248"/>
      <c r="J522" s="243"/>
      <c r="K522" s="243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177</v>
      </c>
      <c r="AU522" s="253" t="s">
        <v>184</v>
      </c>
      <c r="AV522" s="13" t="s">
        <v>82</v>
      </c>
      <c r="AW522" s="13" t="s">
        <v>4</v>
      </c>
      <c r="AX522" s="13" t="s">
        <v>80</v>
      </c>
      <c r="AY522" s="253" t="s">
        <v>169</v>
      </c>
    </row>
    <row r="523" s="2" customFormat="1" ht="21.75" customHeight="1">
      <c r="A523" s="38"/>
      <c r="B523" s="39"/>
      <c r="C523" s="228" t="s">
        <v>1155</v>
      </c>
      <c r="D523" s="228" t="s">
        <v>171</v>
      </c>
      <c r="E523" s="229" t="s">
        <v>1156</v>
      </c>
      <c r="F523" s="230" t="s">
        <v>1157</v>
      </c>
      <c r="G523" s="231" t="s">
        <v>255</v>
      </c>
      <c r="H523" s="232">
        <v>229.5</v>
      </c>
      <c r="I523" s="233"/>
      <c r="J523" s="234">
        <f>ROUND(I523*H523,2)</f>
        <v>0</v>
      </c>
      <c r="K523" s="235"/>
      <c r="L523" s="44"/>
      <c r="M523" s="236" t="s">
        <v>1</v>
      </c>
      <c r="N523" s="237" t="s">
        <v>38</v>
      </c>
      <c r="O523" s="91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40" t="s">
        <v>175</v>
      </c>
      <c r="AT523" s="240" t="s">
        <v>171</v>
      </c>
      <c r="AU523" s="240" t="s">
        <v>184</v>
      </c>
      <c r="AY523" s="17" t="s">
        <v>169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7" t="s">
        <v>80</v>
      </c>
      <c r="BK523" s="241">
        <f>ROUND(I523*H523,2)</f>
        <v>0</v>
      </c>
      <c r="BL523" s="17" t="s">
        <v>175</v>
      </c>
      <c r="BM523" s="240" t="s">
        <v>1158</v>
      </c>
    </row>
    <row r="524" s="13" customFormat="1">
      <c r="A524" s="13"/>
      <c r="B524" s="242"/>
      <c r="C524" s="243"/>
      <c r="D524" s="244" t="s">
        <v>177</v>
      </c>
      <c r="E524" s="245" t="s">
        <v>1</v>
      </c>
      <c r="F524" s="246" t="s">
        <v>1159</v>
      </c>
      <c r="G524" s="243"/>
      <c r="H524" s="247">
        <v>229.5</v>
      </c>
      <c r="I524" s="248"/>
      <c r="J524" s="243"/>
      <c r="K524" s="243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177</v>
      </c>
      <c r="AU524" s="253" t="s">
        <v>184</v>
      </c>
      <c r="AV524" s="13" t="s">
        <v>82</v>
      </c>
      <c r="AW524" s="13" t="s">
        <v>30</v>
      </c>
      <c r="AX524" s="13" t="s">
        <v>80</v>
      </c>
      <c r="AY524" s="253" t="s">
        <v>169</v>
      </c>
    </row>
    <row r="525" s="12" customFormat="1" ht="20.88" customHeight="1">
      <c r="A525" s="12"/>
      <c r="B525" s="212"/>
      <c r="C525" s="213"/>
      <c r="D525" s="214" t="s">
        <v>72</v>
      </c>
      <c r="E525" s="226" t="s">
        <v>1160</v>
      </c>
      <c r="F525" s="226" t="s">
        <v>1161</v>
      </c>
      <c r="G525" s="213"/>
      <c r="H525" s="213"/>
      <c r="I525" s="216"/>
      <c r="J525" s="227">
        <f>BK525</f>
        <v>0</v>
      </c>
      <c r="K525" s="213"/>
      <c r="L525" s="218"/>
      <c r="M525" s="219"/>
      <c r="N525" s="220"/>
      <c r="O525" s="220"/>
      <c r="P525" s="221">
        <f>SUM(P526:P543)</f>
        <v>0</v>
      </c>
      <c r="Q525" s="220"/>
      <c r="R525" s="221">
        <f>SUM(R526:R543)</f>
        <v>275.43577499999998</v>
      </c>
      <c r="S525" s="220"/>
      <c r="T525" s="222">
        <f>SUM(T526:T543)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23" t="s">
        <v>80</v>
      </c>
      <c r="AT525" s="224" t="s">
        <v>72</v>
      </c>
      <c r="AU525" s="224" t="s">
        <v>82</v>
      </c>
      <c r="AY525" s="223" t="s">
        <v>169</v>
      </c>
      <c r="BK525" s="225">
        <f>SUM(BK526:BK543)</f>
        <v>0</v>
      </c>
    </row>
    <row r="526" s="2" customFormat="1" ht="33" customHeight="1">
      <c r="A526" s="38"/>
      <c r="B526" s="39"/>
      <c r="C526" s="228" t="s">
        <v>1162</v>
      </c>
      <c r="D526" s="228" t="s">
        <v>171</v>
      </c>
      <c r="E526" s="229" t="s">
        <v>1163</v>
      </c>
      <c r="F526" s="230" t="s">
        <v>1164</v>
      </c>
      <c r="G526" s="231" t="s">
        <v>174</v>
      </c>
      <c r="H526" s="232">
        <v>2385</v>
      </c>
      <c r="I526" s="233"/>
      <c r="J526" s="234">
        <f>ROUND(I526*H526,2)</f>
        <v>0</v>
      </c>
      <c r="K526" s="235"/>
      <c r="L526" s="44"/>
      <c r="M526" s="236" t="s">
        <v>1</v>
      </c>
      <c r="N526" s="237" t="s">
        <v>38</v>
      </c>
      <c r="O526" s="91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0" t="s">
        <v>175</v>
      </c>
      <c r="AT526" s="240" t="s">
        <v>171</v>
      </c>
      <c r="AU526" s="240" t="s">
        <v>184</v>
      </c>
      <c r="AY526" s="17" t="s">
        <v>169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7" t="s">
        <v>80</v>
      </c>
      <c r="BK526" s="241">
        <f>ROUND(I526*H526,2)</f>
        <v>0</v>
      </c>
      <c r="BL526" s="17" t="s">
        <v>175</v>
      </c>
      <c r="BM526" s="240" t="s">
        <v>1165</v>
      </c>
    </row>
    <row r="527" s="13" customFormat="1">
      <c r="A527" s="13"/>
      <c r="B527" s="242"/>
      <c r="C527" s="243"/>
      <c r="D527" s="244" t="s">
        <v>177</v>
      </c>
      <c r="E527" s="245" t="s">
        <v>121</v>
      </c>
      <c r="F527" s="246" t="s">
        <v>1166</v>
      </c>
      <c r="G527" s="243"/>
      <c r="H527" s="247">
        <v>2385</v>
      </c>
      <c r="I527" s="248"/>
      <c r="J527" s="243"/>
      <c r="K527" s="243"/>
      <c r="L527" s="249"/>
      <c r="M527" s="250"/>
      <c r="N527" s="251"/>
      <c r="O527" s="251"/>
      <c r="P527" s="251"/>
      <c r="Q527" s="251"/>
      <c r="R527" s="251"/>
      <c r="S527" s="251"/>
      <c r="T527" s="25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3" t="s">
        <v>177</v>
      </c>
      <c r="AU527" s="253" t="s">
        <v>184</v>
      </c>
      <c r="AV527" s="13" t="s">
        <v>82</v>
      </c>
      <c r="AW527" s="13" t="s">
        <v>30</v>
      </c>
      <c r="AX527" s="13" t="s">
        <v>80</v>
      </c>
      <c r="AY527" s="253" t="s">
        <v>169</v>
      </c>
    </row>
    <row r="528" s="2" customFormat="1" ht="24.15" customHeight="1">
      <c r="A528" s="38"/>
      <c r="B528" s="39"/>
      <c r="C528" s="228" t="s">
        <v>1167</v>
      </c>
      <c r="D528" s="228" t="s">
        <v>171</v>
      </c>
      <c r="E528" s="229" t="s">
        <v>1168</v>
      </c>
      <c r="F528" s="230" t="s">
        <v>1169</v>
      </c>
      <c r="G528" s="231" t="s">
        <v>174</v>
      </c>
      <c r="H528" s="232">
        <v>225</v>
      </c>
      <c r="I528" s="233"/>
      <c r="J528" s="234">
        <f>ROUND(I528*H528,2)</f>
        <v>0</v>
      </c>
      <c r="K528" s="235"/>
      <c r="L528" s="44"/>
      <c r="M528" s="236" t="s">
        <v>1</v>
      </c>
      <c r="N528" s="237" t="s">
        <v>38</v>
      </c>
      <c r="O528" s="91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0" t="s">
        <v>175</v>
      </c>
      <c r="AT528" s="240" t="s">
        <v>171</v>
      </c>
      <c r="AU528" s="240" t="s">
        <v>184</v>
      </c>
      <c r="AY528" s="17" t="s">
        <v>169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7" t="s">
        <v>80</v>
      </c>
      <c r="BK528" s="241">
        <f>ROUND(I528*H528,2)</f>
        <v>0</v>
      </c>
      <c r="BL528" s="17" t="s">
        <v>175</v>
      </c>
      <c r="BM528" s="240" t="s">
        <v>1170</v>
      </c>
    </row>
    <row r="529" s="13" customFormat="1">
      <c r="A529" s="13"/>
      <c r="B529" s="242"/>
      <c r="C529" s="243"/>
      <c r="D529" s="244" t="s">
        <v>177</v>
      </c>
      <c r="E529" s="245" t="s">
        <v>109</v>
      </c>
      <c r="F529" s="246" t="s">
        <v>111</v>
      </c>
      <c r="G529" s="243"/>
      <c r="H529" s="247">
        <v>225</v>
      </c>
      <c r="I529" s="248"/>
      <c r="J529" s="243"/>
      <c r="K529" s="243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177</v>
      </c>
      <c r="AU529" s="253" t="s">
        <v>184</v>
      </c>
      <c r="AV529" s="13" t="s">
        <v>82</v>
      </c>
      <c r="AW529" s="13" t="s">
        <v>30</v>
      </c>
      <c r="AX529" s="13" t="s">
        <v>80</v>
      </c>
      <c r="AY529" s="253" t="s">
        <v>169</v>
      </c>
    </row>
    <row r="530" s="2" customFormat="1" ht="24.15" customHeight="1">
      <c r="A530" s="38"/>
      <c r="B530" s="39"/>
      <c r="C530" s="228" t="s">
        <v>1171</v>
      </c>
      <c r="D530" s="228" t="s">
        <v>171</v>
      </c>
      <c r="E530" s="229" t="s">
        <v>1172</v>
      </c>
      <c r="F530" s="230" t="s">
        <v>1173</v>
      </c>
      <c r="G530" s="231" t="s">
        <v>174</v>
      </c>
      <c r="H530" s="232">
        <v>2385</v>
      </c>
      <c r="I530" s="233"/>
      <c r="J530" s="234">
        <f>ROUND(I530*H530,2)</f>
        <v>0</v>
      </c>
      <c r="K530" s="235"/>
      <c r="L530" s="44"/>
      <c r="M530" s="236" t="s">
        <v>1</v>
      </c>
      <c r="N530" s="237" t="s">
        <v>38</v>
      </c>
      <c r="O530" s="91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0" t="s">
        <v>175</v>
      </c>
      <c r="AT530" s="240" t="s">
        <v>171</v>
      </c>
      <c r="AU530" s="240" t="s">
        <v>184</v>
      </c>
      <c r="AY530" s="17" t="s">
        <v>169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7" t="s">
        <v>80</v>
      </c>
      <c r="BK530" s="241">
        <f>ROUND(I530*H530,2)</f>
        <v>0</v>
      </c>
      <c r="BL530" s="17" t="s">
        <v>175</v>
      </c>
      <c r="BM530" s="240" t="s">
        <v>1174</v>
      </c>
    </row>
    <row r="531" s="13" customFormat="1">
      <c r="A531" s="13"/>
      <c r="B531" s="242"/>
      <c r="C531" s="243"/>
      <c r="D531" s="244" t="s">
        <v>177</v>
      </c>
      <c r="E531" s="245" t="s">
        <v>1</v>
      </c>
      <c r="F531" s="246" t="s">
        <v>121</v>
      </c>
      <c r="G531" s="243"/>
      <c r="H531" s="247">
        <v>2385</v>
      </c>
      <c r="I531" s="248"/>
      <c r="J531" s="243"/>
      <c r="K531" s="243"/>
      <c r="L531" s="249"/>
      <c r="M531" s="250"/>
      <c r="N531" s="251"/>
      <c r="O531" s="251"/>
      <c r="P531" s="251"/>
      <c r="Q531" s="251"/>
      <c r="R531" s="251"/>
      <c r="S531" s="251"/>
      <c r="T531" s="25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3" t="s">
        <v>177</v>
      </c>
      <c r="AU531" s="253" t="s">
        <v>184</v>
      </c>
      <c r="AV531" s="13" t="s">
        <v>82</v>
      </c>
      <c r="AW531" s="13" t="s">
        <v>30</v>
      </c>
      <c r="AX531" s="13" t="s">
        <v>80</v>
      </c>
      <c r="AY531" s="253" t="s">
        <v>169</v>
      </c>
    </row>
    <row r="532" s="2" customFormat="1" ht="16.5" customHeight="1">
      <c r="A532" s="38"/>
      <c r="B532" s="39"/>
      <c r="C532" s="275" t="s">
        <v>1175</v>
      </c>
      <c r="D532" s="275" t="s">
        <v>298</v>
      </c>
      <c r="E532" s="276" t="s">
        <v>1176</v>
      </c>
      <c r="F532" s="277" t="s">
        <v>1177</v>
      </c>
      <c r="G532" s="278" t="s">
        <v>1178</v>
      </c>
      <c r="H532" s="279">
        <v>35.774999999999999</v>
      </c>
      <c r="I532" s="280"/>
      <c r="J532" s="281">
        <f>ROUND(I532*H532,2)</f>
        <v>0</v>
      </c>
      <c r="K532" s="282"/>
      <c r="L532" s="283"/>
      <c r="M532" s="284" t="s">
        <v>1</v>
      </c>
      <c r="N532" s="285" t="s">
        <v>38</v>
      </c>
      <c r="O532" s="91"/>
      <c r="P532" s="238">
        <f>O532*H532</f>
        <v>0</v>
      </c>
      <c r="Q532" s="238">
        <v>0.001</v>
      </c>
      <c r="R532" s="238">
        <f>Q532*H532</f>
        <v>0.035775000000000001</v>
      </c>
      <c r="S532" s="238">
        <v>0</v>
      </c>
      <c r="T532" s="239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0" t="s">
        <v>205</v>
      </c>
      <c r="AT532" s="240" t="s">
        <v>298</v>
      </c>
      <c r="AU532" s="240" t="s">
        <v>184</v>
      </c>
      <c r="AY532" s="17" t="s">
        <v>169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7" t="s">
        <v>80</v>
      </c>
      <c r="BK532" s="241">
        <f>ROUND(I532*H532,2)</f>
        <v>0</v>
      </c>
      <c r="BL532" s="17" t="s">
        <v>175</v>
      </c>
      <c r="BM532" s="240" t="s">
        <v>1179</v>
      </c>
    </row>
    <row r="533" s="13" customFormat="1">
      <c r="A533" s="13"/>
      <c r="B533" s="242"/>
      <c r="C533" s="243"/>
      <c r="D533" s="244" t="s">
        <v>177</v>
      </c>
      <c r="E533" s="243"/>
      <c r="F533" s="246" t="s">
        <v>1180</v>
      </c>
      <c r="G533" s="243"/>
      <c r="H533" s="247">
        <v>35.774999999999999</v>
      </c>
      <c r="I533" s="248"/>
      <c r="J533" s="243"/>
      <c r="K533" s="243"/>
      <c r="L533" s="249"/>
      <c r="M533" s="250"/>
      <c r="N533" s="251"/>
      <c r="O533" s="251"/>
      <c r="P533" s="251"/>
      <c r="Q533" s="251"/>
      <c r="R533" s="251"/>
      <c r="S533" s="251"/>
      <c r="T533" s="25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3" t="s">
        <v>177</v>
      </c>
      <c r="AU533" s="253" t="s">
        <v>184</v>
      </c>
      <c r="AV533" s="13" t="s">
        <v>82</v>
      </c>
      <c r="AW533" s="13" t="s">
        <v>4</v>
      </c>
      <c r="AX533" s="13" t="s">
        <v>80</v>
      </c>
      <c r="AY533" s="253" t="s">
        <v>169</v>
      </c>
    </row>
    <row r="534" s="2" customFormat="1" ht="33" customHeight="1">
      <c r="A534" s="38"/>
      <c r="B534" s="39"/>
      <c r="C534" s="228" t="s">
        <v>1181</v>
      </c>
      <c r="D534" s="228" t="s">
        <v>171</v>
      </c>
      <c r="E534" s="229" t="s">
        <v>1182</v>
      </c>
      <c r="F534" s="230" t="s">
        <v>1183</v>
      </c>
      <c r="G534" s="231" t="s">
        <v>174</v>
      </c>
      <c r="H534" s="232">
        <v>2385</v>
      </c>
      <c r="I534" s="233"/>
      <c r="J534" s="234">
        <f>ROUND(I534*H534,2)</f>
        <v>0</v>
      </c>
      <c r="K534" s="235"/>
      <c r="L534" s="44"/>
      <c r="M534" s="236" t="s">
        <v>1</v>
      </c>
      <c r="N534" s="237" t="s">
        <v>38</v>
      </c>
      <c r="O534" s="91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0" t="s">
        <v>175</v>
      </c>
      <c r="AT534" s="240" t="s">
        <v>171</v>
      </c>
      <c r="AU534" s="240" t="s">
        <v>184</v>
      </c>
      <c r="AY534" s="17" t="s">
        <v>169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7" t="s">
        <v>80</v>
      </c>
      <c r="BK534" s="241">
        <f>ROUND(I534*H534,2)</f>
        <v>0</v>
      </c>
      <c r="BL534" s="17" t="s">
        <v>175</v>
      </c>
      <c r="BM534" s="240" t="s">
        <v>1184</v>
      </c>
    </row>
    <row r="535" s="13" customFormat="1">
      <c r="A535" s="13"/>
      <c r="B535" s="242"/>
      <c r="C535" s="243"/>
      <c r="D535" s="244" t="s">
        <v>177</v>
      </c>
      <c r="E535" s="245" t="s">
        <v>1</v>
      </c>
      <c r="F535" s="246" t="s">
        <v>121</v>
      </c>
      <c r="G535" s="243"/>
      <c r="H535" s="247">
        <v>2385</v>
      </c>
      <c r="I535" s="248"/>
      <c r="J535" s="243"/>
      <c r="K535" s="243"/>
      <c r="L535" s="249"/>
      <c r="M535" s="250"/>
      <c r="N535" s="251"/>
      <c r="O535" s="251"/>
      <c r="P535" s="251"/>
      <c r="Q535" s="251"/>
      <c r="R535" s="251"/>
      <c r="S535" s="251"/>
      <c r="T535" s="25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3" t="s">
        <v>177</v>
      </c>
      <c r="AU535" s="253" t="s">
        <v>184</v>
      </c>
      <c r="AV535" s="13" t="s">
        <v>82</v>
      </c>
      <c r="AW535" s="13" t="s">
        <v>30</v>
      </c>
      <c r="AX535" s="13" t="s">
        <v>80</v>
      </c>
      <c r="AY535" s="253" t="s">
        <v>169</v>
      </c>
    </row>
    <row r="536" s="2" customFormat="1" ht="16.5" customHeight="1">
      <c r="A536" s="38"/>
      <c r="B536" s="39"/>
      <c r="C536" s="275" t="s">
        <v>111</v>
      </c>
      <c r="D536" s="275" t="s">
        <v>298</v>
      </c>
      <c r="E536" s="276" t="s">
        <v>1185</v>
      </c>
      <c r="F536" s="277" t="s">
        <v>1186</v>
      </c>
      <c r="G536" s="278" t="s">
        <v>284</v>
      </c>
      <c r="H536" s="279">
        <v>275.39999999999998</v>
      </c>
      <c r="I536" s="280"/>
      <c r="J536" s="281">
        <f>ROUND(I536*H536,2)</f>
        <v>0</v>
      </c>
      <c r="K536" s="282"/>
      <c r="L536" s="283"/>
      <c r="M536" s="284" t="s">
        <v>1</v>
      </c>
      <c r="N536" s="285" t="s">
        <v>38</v>
      </c>
      <c r="O536" s="91"/>
      <c r="P536" s="238">
        <f>O536*H536</f>
        <v>0</v>
      </c>
      <c r="Q536" s="238">
        <v>1</v>
      </c>
      <c r="R536" s="238">
        <f>Q536*H536</f>
        <v>275.39999999999998</v>
      </c>
      <c r="S536" s="238">
        <v>0</v>
      </c>
      <c r="T536" s="239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0" t="s">
        <v>205</v>
      </c>
      <c r="AT536" s="240" t="s">
        <v>298</v>
      </c>
      <c r="AU536" s="240" t="s">
        <v>184</v>
      </c>
      <c r="AY536" s="17" t="s">
        <v>169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7" t="s">
        <v>80</v>
      </c>
      <c r="BK536" s="241">
        <f>ROUND(I536*H536,2)</f>
        <v>0</v>
      </c>
      <c r="BL536" s="17" t="s">
        <v>175</v>
      </c>
      <c r="BM536" s="240" t="s">
        <v>1187</v>
      </c>
    </row>
    <row r="537" s="13" customFormat="1">
      <c r="A537" s="13"/>
      <c r="B537" s="242"/>
      <c r="C537" s="243"/>
      <c r="D537" s="244" t="s">
        <v>177</v>
      </c>
      <c r="E537" s="245" t="s">
        <v>1</v>
      </c>
      <c r="F537" s="246" t="s">
        <v>1188</v>
      </c>
      <c r="G537" s="243"/>
      <c r="H537" s="247">
        <v>275.39999999999998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177</v>
      </c>
      <c r="AU537" s="253" t="s">
        <v>184</v>
      </c>
      <c r="AV537" s="13" t="s">
        <v>82</v>
      </c>
      <c r="AW537" s="13" t="s">
        <v>30</v>
      </c>
      <c r="AX537" s="13" t="s">
        <v>80</v>
      </c>
      <c r="AY537" s="253" t="s">
        <v>169</v>
      </c>
    </row>
    <row r="538" s="2" customFormat="1" ht="33" customHeight="1">
      <c r="A538" s="38"/>
      <c r="B538" s="39"/>
      <c r="C538" s="228" t="s">
        <v>1189</v>
      </c>
      <c r="D538" s="228" t="s">
        <v>171</v>
      </c>
      <c r="E538" s="229" t="s">
        <v>1190</v>
      </c>
      <c r="F538" s="230" t="s">
        <v>1191</v>
      </c>
      <c r="G538" s="231" t="s">
        <v>174</v>
      </c>
      <c r="H538" s="232">
        <v>2385</v>
      </c>
      <c r="I538" s="233"/>
      <c r="J538" s="234">
        <f>ROUND(I538*H538,2)</f>
        <v>0</v>
      </c>
      <c r="K538" s="235"/>
      <c r="L538" s="44"/>
      <c r="M538" s="236" t="s">
        <v>1</v>
      </c>
      <c r="N538" s="237" t="s">
        <v>38</v>
      </c>
      <c r="O538" s="91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0" t="s">
        <v>175</v>
      </c>
      <c r="AT538" s="240" t="s">
        <v>171</v>
      </c>
      <c r="AU538" s="240" t="s">
        <v>184</v>
      </c>
      <c r="AY538" s="17" t="s">
        <v>169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7" t="s">
        <v>80</v>
      </c>
      <c r="BK538" s="241">
        <f>ROUND(I538*H538,2)</f>
        <v>0</v>
      </c>
      <c r="BL538" s="17" t="s">
        <v>175</v>
      </c>
      <c r="BM538" s="240" t="s">
        <v>1192</v>
      </c>
    </row>
    <row r="539" s="13" customFormat="1">
      <c r="A539" s="13"/>
      <c r="B539" s="242"/>
      <c r="C539" s="243"/>
      <c r="D539" s="244" t="s">
        <v>177</v>
      </c>
      <c r="E539" s="245" t="s">
        <v>1</v>
      </c>
      <c r="F539" s="246" t="s">
        <v>121</v>
      </c>
      <c r="G539" s="243"/>
      <c r="H539" s="247">
        <v>2385</v>
      </c>
      <c r="I539" s="248"/>
      <c r="J539" s="243"/>
      <c r="K539" s="243"/>
      <c r="L539" s="249"/>
      <c r="M539" s="250"/>
      <c r="N539" s="251"/>
      <c r="O539" s="251"/>
      <c r="P539" s="251"/>
      <c r="Q539" s="251"/>
      <c r="R539" s="251"/>
      <c r="S539" s="251"/>
      <c r="T539" s="25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3" t="s">
        <v>177</v>
      </c>
      <c r="AU539" s="253" t="s">
        <v>184</v>
      </c>
      <c r="AV539" s="13" t="s">
        <v>82</v>
      </c>
      <c r="AW539" s="13" t="s">
        <v>30</v>
      </c>
      <c r="AX539" s="13" t="s">
        <v>80</v>
      </c>
      <c r="AY539" s="253" t="s">
        <v>169</v>
      </c>
    </row>
    <row r="540" s="2" customFormat="1" ht="24.15" customHeight="1">
      <c r="A540" s="38"/>
      <c r="B540" s="39"/>
      <c r="C540" s="228" t="s">
        <v>1193</v>
      </c>
      <c r="D540" s="228" t="s">
        <v>171</v>
      </c>
      <c r="E540" s="229" t="s">
        <v>1194</v>
      </c>
      <c r="F540" s="230" t="s">
        <v>1195</v>
      </c>
      <c r="G540" s="231" t="s">
        <v>174</v>
      </c>
      <c r="H540" s="232">
        <v>2385</v>
      </c>
      <c r="I540" s="233"/>
      <c r="J540" s="234">
        <f>ROUND(I540*H540,2)</f>
        <v>0</v>
      </c>
      <c r="K540" s="235"/>
      <c r="L540" s="44"/>
      <c r="M540" s="236" t="s">
        <v>1</v>
      </c>
      <c r="N540" s="237" t="s">
        <v>38</v>
      </c>
      <c r="O540" s="91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0" t="s">
        <v>175</v>
      </c>
      <c r="AT540" s="240" t="s">
        <v>171</v>
      </c>
      <c r="AU540" s="240" t="s">
        <v>184</v>
      </c>
      <c r="AY540" s="17" t="s">
        <v>169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7" t="s">
        <v>80</v>
      </c>
      <c r="BK540" s="241">
        <f>ROUND(I540*H540,2)</f>
        <v>0</v>
      </c>
      <c r="BL540" s="17" t="s">
        <v>175</v>
      </c>
      <c r="BM540" s="240" t="s">
        <v>1196</v>
      </c>
    </row>
    <row r="541" s="13" customFormat="1">
      <c r="A541" s="13"/>
      <c r="B541" s="242"/>
      <c r="C541" s="243"/>
      <c r="D541" s="244" t="s">
        <v>177</v>
      </c>
      <c r="E541" s="245" t="s">
        <v>1</v>
      </c>
      <c r="F541" s="246" t="s">
        <v>121</v>
      </c>
      <c r="G541" s="243"/>
      <c r="H541" s="247">
        <v>2385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177</v>
      </c>
      <c r="AU541" s="253" t="s">
        <v>184</v>
      </c>
      <c r="AV541" s="13" t="s">
        <v>82</v>
      </c>
      <c r="AW541" s="13" t="s">
        <v>30</v>
      </c>
      <c r="AX541" s="13" t="s">
        <v>80</v>
      </c>
      <c r="AY541" s="253" t="s">
        <v>169</v>
      </c>
    </row>
    <row r="542" s="2" customFormat="1" ht="21.75" customHeight="1">
      <c r="A542" s="38"/>
      <c r="B542" s="39"/>
      <c r="C542" s="228" t="s">
        <v>1197</v>
      </c>
      <c r="D542" s="228" t="s">
        <v>171</v>
      </c>
      <c r="E542" s="229" t="s">
        <v>1198</v>
      </c>
      <c r="F542" s="230" t="s">
        <v>1199</v>
      </c>
      <c r="G542" s="231" t="s">
        <v>174</v>
      </c>
      <c r="H542" s="232">
        <v>2385</v>
      </c>
      <c r="I542" s="233"/>
      <c r="J542" s="234">
        <f>ROUND(I542*H542,2)</f>
        <v>0</v>
      </c>
      <c r="K542" s="235"/>
      <c r="L542" s="44"/>
      <c r="M542" s="236" t="s">
        <v>1</v>
      </c>
      <c r="N542" s="237" t="s">
        <v>38</v>
      </c>
      <c r="O542" s="91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0" t="s">
        <v>175</v>
      </c>
      <c r="AT542" s="240" t="s">
        <v>171</v>
      </c>
      <c r="AU542" s="240" t="s">
        <v>184</v>
      </c>
      <c r="AY542" s="17" t="s">
        <v>169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7" t="s">
        <v>80</v>
      </c>
      <c r="BK542" s="241">
        <f>ROUND(I542*H542,2)</f>
        <v>0</v>
      </c>
      <c r="BL542" s="17" t="s">
        <v>175</v>
      </c>
      <c r="BM542" s="240" t="s">
        <v>1200</v>
      </c>
    </row>
    <row r="543" s="13" customFormat="1">
      <c r="A543" s="13"/>
      <c r="B543" s="242"/>
      <c r="C543" s="243"/>
      <c r="D543" s="244" t="s">
        <v>177</v>
      </c>
      <c r="E543" s="245" t="s">
        <v>1</v>
      </c>
      <c r="F543" s="246" t="s">
        <v>121</v>
      </c>
      <c r="G543" s="243"/>
      <c r="H543" s="247">
        <v>2385</v>
      </c>
      <c r="I543" s="248"/>
      <c r="J543" s="243"/>
      <c r="K543" s="243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177</v>
      </c>
      <c r="AU543" s="253" t="s">
        <v>184</v>
      </c>
      <c r="AV543" s="13" t="s">
        <v>82</v>
      </c>
      <c r="AW543" s="13" t="s">
        <v>30</v>
      </c>
      <c r="AX543" s="13" t="s">
        <v>80</v>
      </c>
      <c r="AY543" s="253" t="s">
        <v>169</v>
      </c>
    </row>
    <row r="544" s="12" customFormat="1" ht="22.8" customHeight="1">
      <c r="A544" s="12"/>
      <c r="B544" s="212"/>
      <c r="C544" s="213"/>
      <c r="D544" s="214" t="s">
        <v>72</v>
      </c>
      <c r="E544" s="226" t="s">
        <v>1201</v>
      </c>
      <c r="F544" s="226" t="s">
        <v>1202</v>
      </c>
      <c r="G544" s="213"/>
      <c r="H544" s="213"/>
      <c r="I544" s="216"/>
      <c r="J544" s="227">
        <f>BK544</f>
        <v>0</v>
      </c>
      <c r="K544" s="213"/>
      <c r="L544" s="218"/>
      <c r="M544" s="219"/>
      <c r="N544" s="220"/>
      <c r="O544" s="220"/>
      <c r="P544" s="221">
        <f>SUM(P545:P560)</f>
        <v>0</v>
      </c>
      <c r="Q544" s="220"/>
      <c r="R544" s="221">
        <f>SUM(R545:R560)</f>
        <v>0</v>
      </c>
      <c r="S544" s="220"/>
      <c r="T544" s="222">
        <f>SUM(T545:T560)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3" t="s">
        <v>80</v>
      </c>
      <c r="AT544" s="224" t="s">
        <v>72</v>
      </c>
      <c r="AU544" s="224" t="s">
        <v>80</v>
      </c>
      <c r="AY544" s="223" t="s">
        <v>169</v>
      </c>
      <c r="BK544" s="225">
        <f>SUM(BK545:BK560)</f>
        <v>0</v>
      </c>
    </row>
    <row r="545" s="2" customFormat="1" ht="21.75" customHeight="1">
      <c r="A545" s="38"/>
      <c r="B545" s="39"/>
      <c r="C545" s="228" t="s">
        <v>1203</v>
      </c>
      <c r="D545" s="228" t="s">
        <v>171</v>
      </c>
      <c r="E545" s="229" t="s">
        <v>1204</v>
      </c>
      <c r="F545" s="230" t="s">
        <v>1205</v>
      </c>
      <c r="G545" s="231" t="s">
        <v>284</v>
      </c>
      <c r="H545" s="232">
        <v>2301.4650000000001</v>
      </c>
      <c r="I545" s="233"/>
      <c r="J545" s="234">
        <f>ROUND(I545*H545,2)</f>
        <v>0</v>
      </c>
      <c r="K545" s="235"/>
      <c r="L545" s="44"/>
      <c r="M545" s="236" t="s">
        <v>1</v>
      </c>
      <c r="N545" s="237" t="s">
        <v>38</v>
      </c>
      <c r="O545" s="91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0" t="s">
        <v>175</v>
      </c>
      <c r="AT545" s="240" t="s">
        <v>171</v>
      </c>
      <c r="AU545" s="240" t="s">
        <v>82</v>
      </c>
      <c r="AY545" s="17" t="s">
        <v>169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7" t="s">
        <v>80</v>
      </c>
      <c r="BK545" s="241">
        <f>ROUND(I545*H545,2)</f>
        <v>0</v>
      </c>
      <c r="BL545" s="17" t="s">
        <v>175</v>
      </c>
      <c r="BM545" s="240" t="s">
        <v>1206</v>
      </c>
    </row>
    <row r="546" s="13" customFormat="1">
      <c r="A546" s="13"/>
      <c r="B546" s="242"/>
      <c r="C546" s="243"/>
      <c r="D546" s="244" t="s">
        <v>177</v>
      </c>
      <c r="E546" s="245" t="s">
        <v>1</v>
      </c>
      <c r="F546" s="246" t="s">
        <v>1207</v>
      </c>
      <c r="G546" s="243"/>
      <c r="H546" s="247">
        <v>2301.4650000000001</v>
      </c>
      <c r="I546" s="248"/>
      <c r="J546" s="243"/>
      <c r="K546" s="243"/>
      <c r="L546" s="249"/>
      <c r="M546" s="250"/>
      <c r="N546" s="251"/>
      <c r="O546" s="251"/>
      <c r="P546" s="251"/>
      <c r="Q546" s="251"/>
      <c r="R546" s="251"/>
      <c r="S546" s="251"/>
      <c r="T546" s="25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3" t="s">
        <v>177</v>
      </c>
      <c r="AU546" s="253" t="s">
        <v>82</v>
      </c>
      <c r="AV546" s="13" t="s">
        <v>82</v>
      </c>
      <c r="AW546" s="13" t="s">
        <v>30</v>
      </c>
      <c r="AX546" s="13" t="s">
        <v>80</v>
      </c>
      <c r="AY546" s="253" t="s">
        <v>169</v>
      </c>
    </row>
    <row r="547" s="2" customFormat="1" ht="24.15" customHeight="1">
      <c r="A547" s="38"/>
      <c r="B547" s="39"/>
      <c r="C547" s="228" t="s">
        <v>1208</v>
      </c>
      <c r="D547" s="228" t="s">
        <v>171</v>
      </c>
      <c r="E547" s="229" t="s">
        <v>1209</v>
      </c>
      <c r="F547" s="230" t="s">
        <v>1210</v>
      </c>
      <c r="G547" s="231" t="s">
        <v>284</v>
      </c>
      <c r="H547" s="232">
        <v>20713.185000000001</v>
      </c>
      <c r="I547" s="233"/>
      <c r="J547" s="234">
        <f>ROUND(I547*H547,2)</f>
        <v>0</v>
      </c>
      <c r="K547" s="235"/>
      <c r="L547" s="44"/>
      <c r="M547" s="236" t="s">
        <v>1</v>
      </c>
      <c r="N547" s="237" t="s">
        <v>38</v>
      </c>
      <c r="O547" s="91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0" t="s">
        <v>175</v>
      </c>
      <c r="AT547" s="240" t="s">
        <v>171</v>
      </c>
      <c r="AU547" s="240" t="s">
        <v>82</v>
      </c>
      <c r="AY547" s="17" t="s">
        <v>169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7" t="s">
        <v>80</v>
      </c>
      <c r="BK547" s="241">
        <f>ROUND(I547*H547,2)</f>
        <v>0</v>
      </c>
      <c r="BL547" s="17" t="s">
        <v>175</v>
      </c>
      <c r="BM547" s="240" t="s">
        <v>1211</v>
      </c>
    </row>
    <row r="548" s="13" customFormat="1">
      <c r="A548" s="13"/>
      <c r="B548" s="242"/>
      <c r="C548" s="243"/>
      <c r="D548" s="244" t="s">
        <v>177</v>
      </c>
      <c r="E548" s="245" t="s">
        <v>1</v>
      </c>
      <c r="F548" s="246" t="s">
        <v>1212</v>
      </c>
      <c r="G548" s="243"/>
      <c r="H548" s="247">
        <v>20713.185000000001</v>
      </c>
      <c r="I548" s="248"/>
      <c r="J548" s="243"/>
      <c r="K548" s="243"/>
      <c r="L548" s="249"/>
      <c r="M548" s="250"/>
      <c r="N548" s="251"/>
      <c r="O548" s="251"/>
      <c r="P548" s="251"/>
      <c r="Q548" s="251"/>
      <c r="R548" s="251"/>
      <c r="S548" s="251"/>
      <c r="T548" s="25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3" t="s">
        <v>177</v>
      </c>
      <c r="AU548" s="253" t="s">
        <v>82</v>
      </c>
      <c r="AV548" s="13" t="s">
        <v>82</v>
      </c>
      <c r="AW548" s="13" t="s">
        <v>30</v>
      </c>
      <c r="AX548" s="13" t="s">
        <v>80</v>
      </c>
      <c r="AY548" s="253" t="s">
        <v>169</v>
      </c>
    </row>
    <row r="549" s="2" customFormat="1" ht="21.75" customHeight="1">
      <c r="A549" s="38"/>
      <c r="B549" s="39"/>
      <c r="C549" s="228" t="s">
        <v>1213</v>
      </c>
      <c r="D549" s="228" t="s">
        <v>171</v>
      </c>
      <c r="E549" s="229" t="s">
        <v>1214</v>
      </c>
      <c r="F549" s="230" t="s">
        <v>1215</v>
      </c>
      <c r="G549" s="231" t="s">
        <v>284</v>
      </c>
      <c r="H549" s="232">
        <v>3183.6799999999998</v>
      </c>
      <c r="I549" s="233"/>
      <c r="J549" s="234">
        <f>ROUND(I549*H549,2)</f>
        <v>0</v>
      </c>
      <c r="K549" s="235"/>
      <c r="L549" s="44"/>
      <c r="M549" s="236" t="s">
        <v>1</v>
      </c>
      <c r="N549" s="237" t="s">
        <v>38</v>
      </c>
      <c r="O549" s="91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40" t="s">
        <v>175</v>
      </c>
      <c r="AT549" s="240" t="s">
        <v>171</v>
      </c>
      <c r="AU549" s="240" t="s">
        <v>82</v>
      </c>
      <c r="AY549" s="17" t="s">
        <v>169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7" t="s">
        <v>80</v>
      </c>
      <c r="BK549" s="241">
        <f>ROUND(I549*H549,2)</f>
        <v>0</v>
      </c>
      <c r="BL549" s="17" t="s">
        <v>175</v>
      </c>
      <c r="BM549" s="240" t="s">
        <v>1216</v>
      </c>
    </row>
    <row r="550" s="13" customFormat="1">
      <c r="A550" s="13"/>
      <c r="B550" s="242"/>
      <c r="C550" s="243"/>
      <c r="D550" s="244" t="s">
        <v>177</v>
      </c>
      <c r="E550" s="245" t="s">
        <v>1</v>
      </c>
      <c r="F550" s="246" t="s">
        <v>1217</v>
      </c>
      <c r="G550" s="243"/>
      <c r="H550" s="247">
        <v>3183.6799999999998</v>
      </c>
      <c r="I550" s="248"/>
      <c r="J550" s="243"/>
      <c r="K550" s="243"/>
      <c r="L550" s="249"/>
      <c r="M550" s="250"/>
      <c r="N550" s="251"/>
      <c r="O550" s="251"/>
      <c r="P550" s="251"/>
      <c r="Q550" s="251"/>
      <c r="R550" s="251"/>
      <c r="S550" s="251"/>
      <c r="T550" s="25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3" t="s">
        <v>177</v>
      </c>
      <c r="AU550" s="253" t="s">
        <v>82</v>
      </c>
      <c r="AV550" s="13" t="s">
        <v>82</v>
      </c>
      <c r="AW550" s="13" t="s">
        <v>30</v>
      </c>
      <c r="AX550" s="13" t="s">
        <v>80</v>
      </c>
      <c r="AY550" s="253" t="s">
        <v>169</v>
      </c>
    </row>
    <row r="551" s="2" customFormat="1" ht="24.15" customHeight="1">
      <c r="A551" s="38"/>
      <c r="B551" s="39"/>
      <c r="C551" s="228" t="s">
        <v>1218</v>
      </c>
      <c r="D551" s="228" t="s">
        <v>171</v>
      </c>
      <c r="E551" s="229" t="s">
        <v>1219</v>
      </c>
      <c r="F551" s="230" t="s">
        <v>1220</v>
      </c>
      <c r="G551" s="231" t="s">
        <v>284</v>
      </c>
      <c r="H551" s="232">
        <v>28653.119999999999</v>
      </c>
      <c r="I551" s="233"/>
      <c r="J551" s="234">
        <f>ROUND(I551*H551,2)</f>
        <v>0</v>
      </c>
      <c r="K551" s="235"/>
      <c r="L551" s="44"/>
      <c r="M551" s="236" t="s">
        <v>1</v>
      </c>
      <c r="N551" s="237" t="s">
        <v>38</v>
      </c>
      <c r="O551" s="91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0" t="s">
        <v>175</v>
      </c>
      <c r="AT551" s="240" t="s">
        <v>171</v>
      </c>
      <c r="AU551" s="240" t="s">
        <v>82</v>
      </c>
      <c r="AY551" s="17" t="s">
        <v>169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7" t="s">
        <v>80</v>
      </c>
      <c r="BK551" s="241">
        <f>ROUND(I551*H551,2)</f>
        <v>0</v>
      </c>
      <c r="BL551" s="17" t="s">
        <v>175</v>
      </c>
      <c r="BM551" s="240" t="s">
        <v>1221</v>
      </c>
    </row>
    <row r="552" s="13" customFormat="1">
      <c r="A552" s="13"/>
      <c r="B552" s="242"/>
      <c r="C552" s="243"/>
      <c r="D552" s="244" t="s">
        <v>177</v>
      </c>
      <c r="E552" s="245" t="s">
        <v>1</v>
      </c>
      <c r="F552" s="246" t="s">
        <v>1222</v>
      </c>
      <c r="G552" s="243"/>
      <c r="H552" s="247">
        <v>28653.119999999999</v>
      </c>
      <c r="I552" s="248"/>
      <c r="J552" s="243"/>
      <c r="K552" s="243"/>
      <c r="L552" s="249"/>
      <c r="M552" s="250"/>
      <c r="N552" s="251"/>
      <c r="O552" s="251"/>
      <c r="P552" s="251"/>
      <c r="Q552" s="251"/>
      <c r="R552" s="251"/>
      <c r="S552" s="251"/>
      <c r="T552" s="25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3" t="s">
        <v>177</v>
      </c>
      <c r="AU552" s="253" t="s">
        <v>82</v>
      </c>
      <c r="AV552" s="13" t="s">
        <v>82</v>
      </c>
      <c r="AW552" s="13" t="s">
        <v>30</v>
      </c>
      <c r="AX552" s="13" t="s">
        <v>80</v>
      </c>
      <c r="AY552" s="253" t="s">
        <v>169</v>
      </c>
    </row>
    <row r="553" s="2" customFormat="1" ht="33" customHeight="1">
      <c r="A553" s="38"/>
      <c r="B553" s="39"/>
      <c r="C553" s="228" t="s">
        <v>1223</v>
      </c>
      <c r="D553" s="228" t="s">
        <v>171</v>
      </c>
      <c r="E553" s="229" t="s">
        <v>1224</v>
      </c>
      <c r="F553" s="230" t="s">
        <v>1225</v>
      </c>
      <c r="G553" s="231" t="s">
        <v>284</v>
      </c>
      <c r="H553" s="232">
        <v>2844.8800000000001</v>
      </c>
      <c r="I553" s="233"/>
      <c r="J553" s="234">
        <f>ROUND(I553*H553,2)</f>
        <v>0</v>
      </c>
      <c r="K553" s="235"/>
      <c r="L553" s="44"/>
      <c r="M553" s="236" t="s">
        <v>1</v>
      </c>
      <c r="N553" s="237" t="s">
        <v>38</v>
      </c>
      <c r="O553" s="91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0" t="s">
        <v>175</v>
      </c>
      <c r="AT553" s="240" t="s">
        <v>171</v>
      </c>
      <c r="AU553" s="240" t="s">
        <v>82</v>
      </c>
      <c r="AY553" s="17" t="s">
        <v>169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7" t="s">
        <v>80</v>
      </c>
      <c r="BK553" s="241">
        <f>ROUND(I553*H553,2)</f>
        <v>0</v>
      </c>
      <c r="BL553" s="17" t="s">
        <v>175</v>
      </c>
      <c r="BM553" s="240" t="s">
        <v>1226</v>
      </c>
    </row>
    <row r="554" s="13" customFormat="1">
      <c r="A554" s="13"/>
      <c r="B554" s="242"/>
      <c r="C554" s="243"/>
      <c r="D554" s="244" t="s">
        <v>177</v>
      </c>
      <c r="E554" s="245" t="s">
        <v>100</v>
      </c>
      <c r="F554" s="246" t="s">
        <v>1227</v>
      </c>
      <c r="G554" s="243"/>
      <c r="H554" s="247">
        <v>2844.8800000000001</v>
      </c>
      <c r="I554" s="248"/>
      <c r="J554" s="243"/>
      <c r="K554" s="243"/>
      <c r="L554" s="249"/>
      <c r="M554" s="250"/>
      <c r="N554" s="251"/>
      <c r="O554" s="251"/>
      <c r="P554" s="251"/>
      <c r="Q554" s="251"/>
      <c r="R554" s="251"/>
      <c r="S554" s="251"/>
      <c r="T554" s="25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3" t="s">
        <v>177</v>
      </c>
      <c r="AU554" s="253" t="s">
        <v>82</v>
      </c>
      <c r="AV554" s="13" t="s">
        <v>82</v>
      </c>
      <c r="AW554" s="13" t="s">
        <v>30</v>
      </c>
      <c r="AX554" s="13" t="s">
        <v>80</v>
      </c>
      <c r="AY554" s="253" t="s">
        <v>169</v>
      </c>
    </row>
    <row r="555" s="2" customFormat="1" ht="33" customHeight="1">
      <c r="A555" s="38"/>
      <c r="B555" s="39"/>
      <c r="C555" s="228" t="s">
        <v>1228</v>
      </c>
      <c r="D555" s="228" t="s">
        <v>171</v>
      </c>
      <c r="E555" s="229" t="s">
        <v>1229</v>
      </c>
      <c r="F555" s="230" t="s">
        <v>1230</v>
      </c>
      <c r="G555" s="231" t="s">
        <v>284</v>
      </c>
      <c r="H555" s="232">
        <v>1030.6400000000001</v>
      </c>
      <c r="I555" s="233"/>
      <c r="J555" s="234">
        <f>ROUND(I555*H555,2)</f>
        <v>0</v>
      </c>
      <c r="K555" s="235"/>
      <c r="L555" s="44"/>
      <c r="M555" s="236" t="s">
        <v>1</v>
      </c>
      <c r="N555" s="237" t="s">
        <v>38</v>
      </c>
      <c r="O555" s="91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40" t="s">
        <v>175</v>
      </c>
      <c r="AT555" s="240" t="s">
        <v>171</v>
      </c>
      <c r="AU555" s="240" t="s">
        <v>82</v>
      </c>
      <c r="AY555" s="17" t="s">
        <v>169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7" t="s">
        <v>80</v>
      </c>
      <c r="BK555" s="241">
        <f>ROUND(I555*H555,2)</f>
        <v>0</v>
      </c>
      <c r="BL555" s="17" t="s">
        <v>175</v>
      </c>
      <c r="BM555" s="240" t="s">
        <v>1231</v>
      </c>
    </row>
    <row r="556" s="13" customFormat="1">
      <c r="A556" s="13"/>
      <c r="B556" s="242"/>
      <c r="C556" s="243"/>
      <c r="D556" s="244" t="s">
        <v>177</v>
      </c>
      <c r="E556" s="245" t="s">
        <v>93</v>
      </c>
      <c r="F556" s="246" t="s">
        <v>95</v>
      </c>
      <c r="G556" s="243"/>
      <c r="H556" s="247">
        <v>338.80000000000001</v>
      </c>
      <c r="I556" s="248"/>
      <c r="J556" s="243"/>
      <c r="K556" s="243"/>
      <c r="L556" s="249"/>
      <c r="M556" s="250"/>
      <c r="N556" s="251"/>
      <c r="O556" s="251"/>
      <c r="P556" s="251"/>
      <c r="Q556" s="251"/>
      <c r="R556" s="251"/>
      <c r="S556" s="251"/>
      <c r="T556" s="25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3" t="s">
        <v>177</v>
      </c>
      <c r="AU556" s="253" t="s">
        <v>82</v>
      </c>
      <c r="AV556" s="13" t="s">
        <v>82</v>
      </c>
      <c r="AW556" s="13" t="s">
        <v>30</v>
      </c>
      <c r="AX556" s="13" t="s">
        <v>73</v>
      </c>
      <c r="AY556" s="253" t="s">
        <v>169</v>
      </c>
    </row>
    <row r="557" s="13" customFormat="1">
      <c r="A557" s="13"/>
      <c r="B557" s="242"/>
      <c r="C557" s="243"/>
      <c r="D557" s="244" t="s">
        <v>177</v>
      </c>
      <c r="E557" s="245" t="s">
        <v>96</v>
      </c>
      <c r="F557" s="246" t="s">
        <v>98</v>
      </c>
      <c r="G557" s="243"/>
      <c r="H557" s="247">
        <v>691.84000000000003</v>
      </c>
      <c r="I557" s="248"/>
      <c r="J557" s="243"/>
      <c r="K557" s="243"/>
      <c r="L557" s="249"/>
      <c r="M557" s="250"/>
      <c r="N557" s="251"/>
      <c r="O557" s="251"/>
      <c r="P557" s="251"/>
      <c r="Q557" s="251"/>
      <c r="R557" s="251"/>
      <c r="S557" s="251"/>
      <c r="T557" s="25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3" t="s">
        <v>177</v>
      </c>
      <c r="AU557" s="253" t="s">
        <v>82</v>
      </c>
      <c r="AV557" s="13" t="s">
        <v>82</v>
      </c>
      <c r="AW557" s="13" t="s">
        <v>30</v>
      </c>
      <c r="AX557" s="13" t="s">
        <v>73</v>
      </c>
      <c r="AY557" s="253" t="s">
        <v>169</v>
      </c>
    </row>
    <row r="558" s="15" customFormat="1">
      <c r="A558" s="15"/>
      <c r="B558" s="264"/>
      <c r="C558" s="265"/>
      <c r="D558" s="244" t="s">
        <v>177</v>
      </c>
      <c r="E558" s="266" t="s">
        <v>1</v>
      </c>
      <c r="F558" s="267" t="s">
        <v>237</v>
      </c>
      <c r="G558" s="265"/>
      <c r="H558" s="268">
        <v>1030.6400000000001</v>
      </c>
      <c r="I558" s="269"/>
      <c r="J558" s="265"/>
      <c r="K558" s="265"/>
      <c r="L558" s="270"/>
      <c r="M558" s="271"/>
      <c r="N558" s="272"/>
      <c r="O558" s="272"/>
      <c r="P558" s="272"/>
      <c r="Q558" s="272"/>
      <c r="R558" s="272"/>
      <c r="S558" s="272"/>
      <c r="T558" s="27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4" t="s">
        <v>177</v>
      </c>
      <c r="AU558" s="274" t="s">
        <v>82</v>
      </c>
      <c r="AV558" s="15" t="s">
        <v>175</v>
      </c>
      <c r="AW558" s="15" t="s">
        <v>30</v>
      </c>
      <c r="AX558" s="15" t="s">
        <v>80</v>
      </c>
      <c r="AY558" s="274" t="s">
        <v>169</v>
      </c>
    </row>
    <row r="559" s="2" customFormat="1" ht="24.15" customHeight="1">
      <c r="A559" s="38"/>
      <c r="B559" s="39"/>
      <c r="C559" s="228" t="s">
        <v>1232</v>
      </c>
      <c r="D559" s="228" t="s">
        <v>171</v>
      </c>
      <c r="E559" s="229" t="s">
        <v>1233</v>
      </c>
      <c r="F559" s="230" t="s">
        <v>1234</v>
      </c>
      <c r="G559" s="231" t="s">
        <v>284</v>
      </c>
      <c r="H559" s="232">
        <v>1609.625</v>
      </c>
      <c r="I559" s="233"/>
      <c r="J559" s="234">
        <f>ROUND(I559*H559,2)</f>
        <v>0</v>
      </c>
      <c r="K559" s="235"/>
      <c r="L559" s="44"/>
      <c r="M559" s="236" t="s">
        <v>1</v>
      </c>
      <c r="N559" s="237" t="s">
        <v>38</v>
      </c>
      <c r="O559" s="91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40" t="s">
        <v>175</v>
      </c>
      <c r="AT559" s="240" t="s">
        <v>171</v>
      </c>
      <c r="AU559" s="240" t="s">
        <v>82</v>
      </c>
      <c r="AY559" s="17" t="s">
        <v>169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7" t="s">
        <v>80</v>
      </c>
      <c r="BK559" s="241">
        <f>ROUND(I559*H559,2)</f>
        <v>0</v>
      </c>
      <c r="BL559" s="17" t="s">
        <v>175</v>
      </c>
      <c r="BM559" s="240" t="s">
        <v>1235</v>
      </c>
    </row>
    <row r="560" s="13" customFormat="1">
      <c r="A560" s="13"/>
      <c r="B560" s="242"/>
      <c r="C560" s="243"/>
      <c r="D560" s="244" t="s">
        <v>177</v>
      </c>
      <c r="E560" s="245" t="s">
        <v>103</v>
      </c>
      <c r="F560" s="246" t="s">
        <v>1236</v>
      </c>
      <c r="G560" s="243"/>
      <c r="H560" s="247">
        <v>1609.625</v>
      </c>
      <c r="I560" s="248"/>
      <c r="J560" s="243"/>
      <c r="K560" s="243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177</v>
      </c>
      <c r="AU560" s="253" t="s">
        <v>82</v>
      </c>
      <c r="AV560" s="13" t="s">
        <v>82</v>
      </c>
      <c r="AW560" s="13" t="s">
        <v>30</v>
      </c>
      <c r="AX560" s="13" t="s">
        <v>80</v>
      </c>
      <c r="AY560" s="253" t="s">
        <v>169</v>
      </c>
    </row>
    <row r="561" s="12" customFormat="1" ht="22.8" customHeight="1">
      <c r="A561" s="12"/>
      <c r="B561" s="212"/>
      <c r="C561" s="213"/>
      <c r="D561" s="214" t="s">
        <v>72</v>
      </c>
      <c r="E561" s="226" t="s">
        <v>1237</v>
      </c>
      <c r="F561" s="226" t="s">
        <v>1238</v>
      </c>
      <c r="G561" s="213"/>
      <c r="H561" s="213"/>
      <c r="I561" s="216"/>
      <c r="J561" s="227">
        <f>BK561</f>
        <v>0</v>
      </c>
      <c r="K561" s="213"/>
      <c r="L561" s="218"/>
      <c r="M561" s="219"/>
      <c r="N561" s="220"/>
      <c r="O561" s="220"/>
      <c r="P561" s="221">
        <f>P562</f>
        <v>0</v>
      </c>
      <c r="Q561" s="220"/>
      <c r="R561" s="221">
        <f>R562</f>
        <v>0</v>
      </c>
      <c r="S561" s="220"/>
      <c r="T561" s="222">
        <f>T562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23" t="s">
        <v>80</v>
      </c>
      <c r="AT561" s="224" t="s">
        <v>72</v>
      </c>
      <c r="AU561" s="224" t="s">
        <v>80</v>
      </c>
      <c r="AY561" s="223" t="s">
        <v>169</v>
      </c>
      <c r="BK561" s="225">
        <f>BK562</f>
        <v>0</v>
      </c>
    </row>
    <row r="562" s="2" customFormat="1" ht="24.15" customHeight="1">
      <c r="A562" s="38"/>
      <c r="B562" s="39"/>
      <c r="C562" s="228" t="s">
        <v>1239</v>
      </c>
      <c r="D562" s="228" t="s">
        <v>171</v>
      </c>
      <c r="E562" s="229" t="s">
        <v>1240</v>
      </c>
      <c r="F562" s="230" t="s">
        <v>1241</v>
      </c>
      <c r="G562" s="231" t="s">
        <v>284</v>
      </c>
      <c r="H562" s="232">
        <v>3283.0039999999999</v>
      </c>
      <c r="I562" s="233"/>
      <c r="J562" s="234">
        <f>ROUND(I562*H562,2)</f>
        <v>0</v>
      </c>
      <c r="K562" s="235"/>
      <c r="L562" s="44"/>
      <c r="M562" s="286" t="s">
        <v>1</v>
      </c>
      <c r="N562" s="287" t="s">
        <v>38</v>
      </c>
      <c r="O562" s="288"/>
      <c r="P562" s="289">
        <f>O562*H562</f>
        <v>0</v>
      </c>
      <c r="Q562" s="289">
        <v>0</v>
      </c>
      <c r="R562" s="289">
        <f>Q562*H562</f>
        <v>0</v>
      </c>
      <c r="S562" s="289">
        <v>0</v>
      </c>
      <c r="T562" s="290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40" t="s">
        <v>175</v>
      </c>
      <c r="AT562" s="240" t="s">
        <v>171</v>
      </c>
      <c r="AU562" s="240" t="s">
        <v>82</v>
      </c>
      <c r="AY562" s="17" t="s">
        <v>169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7" t="s">
        <v>80</v>
      </c>
      <c r="BK562" s="241">
        <f>ROUND(I562*H562,2)</f>
        <v>0</v>
      </c>
      <c r="BL562" s="17" t="s">
        <v>175</v>
      </c>
      <c r="BM562" s="240" t="s">
        <v>1242</v>
      </c>
    </row>
    <row r="563" s="2" customFormat="1" ht="6.96" customHeight="1">
      <c r="A563" s="38"/>
      <c r="B563" s="66"/>
      <c r="C563" s="67"/>
      <c r="D563" s="67"/>
      <c r="E563" s="67"/>
      <c r="F563" s="67"/>
      <c r="G563" s="67"/>
      <c r="H563" s="67"/>
      <c r="I563" s="67"/>
      <c r="J563" s="67"/>
      <c r="K563" s="67"/>
      <c r="L563" s="44"/>
      <c r="M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</row>
  </sheetData>
  <sheetProtection sheet="1" autoFilter="0" formatColumns="0" formatRows="0" objects="1" scenarios="1" spinCount="100000" saltValue="r8/tIP4dAp+Z2e5dVF7yE6VIlmJCJziaqVjW4iHGHIY89sF4y1PMsLQCeQm+gA/k2z+2sFDDNUrDz8wi35xPtA==" hashValue="MWoQt2DFnmZgOtSR+iQfX0otQI8OZICPzpCk9ACQg1BNPvCrdh4DLm/hzuEAu5Mjt164yN7KpkB0w5OIEGWRRg==" algorithmName="SHA-512" password="CFC9"/>
  <autoFilter ref="C140:K5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hidden="1" s="1" customFormat="1" ht="24.96" customHeight="1">
      <c r="B4" s="20"/>
      <c r="D4" s="149" t="s">
        <v>99</v>
      </c>
      <c r="L4" s="20"/>
      <c r="M4" s="150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1" t="s">
        <v>16</v>
      </c>
      <c r="L6" s="20"/>
    </row>
    <row r="7" hidden="1" s="1" customFormat="1" ht="16.5" customHeight="1">
      <c r="B7" s="20"/>
      <c r="E7" s="152" t="str">
        <f>'Rekapitulace stavby'!K6</f>
        <v>NYMBURK - REGENERACE PANELOVÉHO SÍDLIŠTĚ JANKOVICE</v>
      </c>
      <c r="F7" s="151"/>
      <c r="G7" s="151"/>
      <c r="H7" s="151"/>
      <c r="L7" s="20"/>
    </row>
    <row r="8" hidden="1" s="1" customFormat="1" ht="12" customHeight="1">
      <c r="B8" s="20"/>
      <c r="D8" s="151" t="s">
        <v>112</v>
      </c>
      <c r="L8" s="20"/>
    </row>
    <row r="9" hidden="1" s="2" customFormat="1" ht="16.5" customHeight="1">
      <c r="A9" s="38"/>
      <c r="B9" s="44"/>
      <c r="C9" s="38"/>
      <c r="D9" s="38"/>
      <c r="E9" s="152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1" t="s">
        <v>120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3" t="s">
        <v>1243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30. 9. 2019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ROUND((SUM(BE122:BE182)),  2)</f>
        <v>0</v>
      </c>
      <c r="G35" s="38"/>
      <c r="H35" s="38"/>
      <c r="I35" s="165">
        <v>0.20999999999999999</v>
      </c>
      <c r="J35" s="164">
        <f>ROUND(((SUM(BE122:BE182))*I35),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39</v>
      </c>
      <c r="F36" s="164">
        <f>ROUND((SUM(BF122:BF182)),  2)</f>
        <v>0</v>
      </c>
      <c r="G36" s="38"/>
      <c r="H36" s="38"/>
      <c r="I36" s="165">
        <v>0.14999999999999999</v>
      </c>
      <c r="J36" s="164">
        <f>ROUND(((SUM(BF122:BF182))*I36),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ROUND((SUM(BG122:BG182)),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ROUND((SUM(BH122:BH182)),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ROUND((SUM(BI122:BI182)),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NYMBURK - REGENERACE PANELOVÉHO SÍDLIŠTĚ JANKOVICE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IV.etapa-VO - SO 401 Veřejné osvětlení - IV.etapa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30. 9. 2019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1244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1245</v>
      </c>
      <c r="E100" s="197"/>
      <c r="F100" s="197"/>
      <c r="G100" s="197"/>
      <c r="H100" s="197"/>
      <c r="I100" s="197"/>
      <c r="J100" s="198">
        <f>J124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154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4" t="str">
        <f>E7</f>
        <v>NYMBURK - REGENERACE PANELOVÉHO SÍDLIŠTĚ JANKOVICE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112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4" t="s">
        <v>116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IV.etapa-VO - SO 401 Veřejné osvětlení - IV.etapa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32" t="s">
        <v>22</v>
      </c>
      <c r="J116" s="79" t="str">
        <f>IF(J14="","",J14)</f>
        <v>30. 9. 2019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32" t="s">
        <v>29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32" t="s">
        <v>31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0"/>
      <c r="B121" s="201"/>
      <c r="C121" s="202" t="s">
        <v>155</v>
      </c>
      <c r="D121" s="203" t="s">
        <v>58</v>
      </c>
      <c r="E121" s="203" t="s">
        <v>54</v>
      </c>
      <c r="F121" s="203" t="s">
        <v>55</v>
      </c>
      <c r="G121" s="203" t="s">
        <v>156</v>
      </c>
      <c r="H121" s="203" t="s">
        <v>157</v>
      </c>
      <c r="I121" s="203" t="s">
        <v>158</v>
      </c>
      <c r="J121" s="204" t="s">
        <v>130</v>
      </c>
      <c r="K121" s="205" t="s">
        <v>159</v>
      </c>
      <c r="L121" s="206"/>
      <c r="M121" s="100" t="s">
        <v>1</v>
      </c>
      <c r="N121" s="101" t="s">
        <v>37</v>
      </c>
      <c r="O121" s="101" t="s">
        <v>160</v>
      </c>
      <c r="P121" s="101" t="s">
        <v>161</v>
      </c>
      <c r="Q121" s="101" t="s">
        <v>162</v>
      </c>
      <c r="R121" s="101" t="s">
        <v>163</v>
      </c>
      <c r="S121" s="101" t="s">
        <v>164</v>
      </c>
      <c r="T121" s="102" t="s">
        <v>165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8"/>
      <c r="B122" s="39"/>
      <c r="C122" s="107" t="s">
        <v>166</v>
      </c>
      <c r="D122" s="40"/>
      <c r="E122" s="40"/>
      <c r="F122" s="40"/>
      <c r="G122" s="40"/>
      <c r="H122" s="40"/>
      <c r="I122" s="40"/>
      <c r="J122" s="207">
        <f>BK122</f>
        <v>0</v>
      </c>
      <c r="K122" s="40"/>
      <c r="L122" s="44"/>
      <c r="M122" s="103"/>
      <c r="N122" s="208"/>
      <c r="O122" s="104"/>
      <c r="P122" s="209">
        <f>P123</f>
        <v>0</v>
      </c>
      <c r="Q122" s="104"/>
      <c r="R122" s="209">
        <f>R123</f>
        <v>0</v>
      </c>
      <c r="S122" s="104"/>
      <c r="T122" s="21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132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72</v>
      </c>
      <c r="E123" s="215" t="s">
        <v>167</v>
      </c>
      <c r="F123" s="215" t="s">
        <v>167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80</v>
      </c>
      <c r="AT123" s="224" t="s">
        <v>72</v>
      </c>
      <c r="AU123" s="224" t="s">
        <v>73</v>
      </c>
      <c r="AY123" s="223" t="s">
        <v>169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72</v>
      </c>
      <c r="E124" s="226" t="s">
        <v>1246</v>
      </c>
      <c r="F124" s="226" t="s">
        <v>1247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SUM(P125:P182)</f>
        <v>0</v>
      </c>
      <c r="Q124" s="220"/>
      <c r="R124" s="221">
        <f>SUM(R125:R182)</f>
        <v>0</v>
      </c>
      <c r="S124" s="220"/>
      <c r="T124" s="222">
        <f>SUM(T125:T182)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80</v>
      </c>
      <c r="AT124" s="224" t="s">
        <v>72</v>
      </c>
      <c r="AU124" s="224" t="s">
        <v>80</v>
      </c>
      <c r="AY124" s="223" t="s">
        <v>169</v>
      </c>
      <c r="BK124" s="225">
        <f>SUM(BK125:BK182)</f>
        <v>0</v>
      </c>
    </row>
    <row r="125" s="2" customFormat="1" ht="16.5" customHeight="1">
      <c r="A125" s="38"/>
      <c r="B125" s="39"/>
      <c r="C125" s="228" t="s">
        <v>80</v>
      </c>
      <c r="D125" s="228" t="s">
        <v>171</v>
      </c>
      <c r="E125" s="229" t="s">
        <v>1248</v>
      </c>
      <c r="F125" s="230" t="s">
        <v>1249</v>
      </c>
      <c r="G125" s="231" t="s">
        <v>871</v>
      </c>
      <c r="H125" s="232">
        <v>2</v>
      </c>
      <c r="I125" s="233"/>
      <c r="J125" s="234">
        <f>ROUND(I125*H125,2)</f>
        <v>0</v>
      </c>
      <c r="K125" s="235"/>
      <c r="L125" s="44"/>
      <c r="M125" s="236" t="s">
        <v>1</v>
      </c>
      <c r="N125" s="237" t="s">
        <v>38</v>
      </c>
      <c r="O125" s="91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0" t="s">
        <v>175</v>
      </c>
      <c r="AT125" s="240" t="s">
        <v>171</v>
      </c>
      <c r="AU125" s="240" t="s">
        <v>82</v>
      </c>
      <c r="AY125" s="17" t="s">
        <v>169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7" t="s">
        <v>80</v>
      </c>
      <c r="BK125" s="241">
        <f>ROUND(I125*H125,2)</f>
        <v>0</v>
      </c>
      <c r="BL125" s="17" t="s">
        <v>175</v>
      </c>
      <c r="BM125" s="240" t="s">
        <v>82</v>
      </c>
    </row>
    <row r="126" s="2" customFormat="1" ht="16.5" customHeight="1">
      <c r="A126" s="38"/>
      <c r="B126" s="39"/>
      <c r="C126" s="228" t="s">
        <v>82</v>
      </c>
      <c r="D126" s="228" t="s">
        <v>171</v>
      </c>
      <c r="E126" s="229" t="s">
        <v>1250</v>
      </c>
      <c r="F126" s="230" t="s">
        <v>1251</v>
      </c>
      <c r="G126" s="231" t="s">
        <v>244</v>
      </c>
      <c r="H126" s="232">
        <v>1000</v>
      </c>
      <c r="I126" s="233"/>
      <c r="J126" s="234">
        <f>ROUND(I126*H126,2)</f>
        <v>0</v>
      </c>
      <c r="K126" s="235"/>
      <c r="L126" s="44"/>
      <c r="M126" s="236" t="s">
        <v>1</v>
      </c>
      <c r="N126" s="237" t="s">
        <v>38</v>
      </c>
      <c r="O126" s="91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0" t="s">
        <v>175</v>
      </c>
      <c r="AT126" s="240" t="s">
        <v>171</v>
      </c>
      <c r="AU126" s="240" t="s">
        <v>82</v>
      </c>
      <c r="AY126" s="17" t="s">
        <v>169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7" t="s">
        <v>80</v>
      </c>
      <c r="BK126" s="241">
        <f>ROUND(I126*H126,2)</f>
        <v>0</v>
      </c>
      <c r="BL126" s="17" t="s">
        <v>175</v>
      </c>
      <c r="BM126" s="240" t="s">
        <v>175</v>
      </c>
    </row>
    <row r="127" s="2" customFormat="1" ht="21.75" customHeight="1">
      <c r="A127" s="38"/>
      <c r="B127" s="39"/>
      <c r="C127" s="228" t="s">
        <v>184</v>
      </c>
      <c r="D127" s="228" t="s">
        <v>171</v>
      </c>
      <c r="E127" s="229" t="s">
        <v>1252</v>
      </c>
      <c r="F127" s="230" t="s">
        <v>1253</v>
      </c>
      <c r="G127" s="231" t="s">
        <v>871</v>
      </c>
      <c r="H127" s="232">
        <v>24</v>
      </c>
      <c r="I127" s="233"/>
      <c r="J127" s="234">
        <f>ROUND(I127*H127,2)</f>
        <v>0</v>
      </c>
      <c r="K127" s="235"/>
      <c r="L127" s="44"/>
      <c r="M127" s="236" t="s">
        <v>1</v>
      </c>
      <c r="N127" s="237" t="s">
        <v>38</v>
      </c>
      <c r="O127" s="91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0" t="s">
        <v>175</v>
      </c>
      <c r="AT127" s="240" t="s">
        <v>171</v>
      </c>
      <c r="AU127" s="240" t="s">
        <v>82</v>
      </c>
      <c r="AY127" s="17" t="s">
        <v>169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7" t="s">
        <v>80</v>
      </c>
      <c r="BK127" s="241">
        <f>ROUND(I127*H127,2)</f>
        <v>0</v>
      </c>
      <c r="BL127" s="17" t="s">
        <v>175</v>
      </c>
      <c r="BM127" s="240" t="s">
        <v>196</v>
      </c>
    </row>
    <row r="128" s="2" customFormat="1" ht="16.5" customHeight="1">
      <c r="A128" s="38"/>
      <c r="B128" s="39"/>
      <c r="C128" s="228" t="s">
        <v>175</v>
      </c>
      <c r="D128" s="228" t="s">
        <v>171</v>
      </c>
      <c r="E128" s="229" t="s">
        <v>1254</v>
      </c>
      <c r="F128" s="230" t="s">
        <v>1255</v>
      </c>
      <c r="G128" s="231" t="s">
        <v>871</v>
      </c>
      <c r="H128" s="232">
        <v>24</v>
      </c>
      <c r="I128" s="233"/>
      <c r="J128" s="234">
        <f>ROUND(I128*H128,2)</f>
        <v>0</v>
      </c>
      <c r="K128" s="235"/>
      <c r="L128" s="44"/>
      <c r="M128" s="236" t="s">
        <v>1</v>
      </c>
      <c r="N128" s="237" t="s">
        <v>38</v>
      </c>
      <c r="O128" s="91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0" t="s">
        <v>175</v>
      </c>
      <c r="AT128" s="240" t="s">
        <v>171</v>
      </c>
      <c r="AU128" s="240" t="s">
        <v>82</v>
      </c>
      <c r="AY128" s="17" t="s">
        <v>169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7" t="s">
        <v>80</v>
      </c>
      <c r="BK128" s="241">
        <f>ROUND(I128*H128,2)</f>
        <v>0</v>
      </c>
      <c r="BL128" s="17" t="s">
        <v>175</v>
      </c>
      <c r="BM128" s="240" t="s">
        <v>205</v>
      </c>
    </row>
    <row r="129" s="2" customFormat="1" ht="16.5" customHeight="1">
      <c r="A129" s="38"/>
      <c r="B129" s="39"/>
      <c r="C129" s="228" t="s">
        <v>191</v>
      </c>
      <c r="D129" s="228" t="s">
        <v>171</v>
      </c>
      <c r="E129" s="229" t="s">
        <v>1256</v>
      </c>
      <c r="F129" s="230" t="s">
        <v>1257</v>
      </c>
      <c r="G129" s="231" t="s">
        <v>871</v>
      </c>
      <c r="H129" s="232">
        <v>48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38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175</v>
      </c>
      <c r="AT129" s="240" t="s">
        <v>171</v>
      </c>
      <c r="AU129" s="240" t="s">
        <v>82</v>
      </c>
      <c r="AY129" s="17" t="s">
        <v>169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80</v>
      </c>
      <c r="BK129" s="241">
        <f>ROUND(I129*H129,2)</f>
        <v>0</v>
      </c>
      <c r="BL129" s="17" t="s">
        <v>175</v>
      </c>
      <c r="BM129" s="240" t="s">
        <v>215</v>
      </c>
    </row>
    <row r="130" s="2" customFormat="1" ht="16.5" customHeight="1">
      <c r="A130" s="38"/>
      <c r="B130" s="39"/>
      <c r="C130" s="228" t="s">
        <v>196</v>
      </c>
      <c r="D130" s="228" t="s">
        <v>171</v>
      </c>
      <c r="E130" s="229" t="s">
        <v>1258</v>
      </c>
      <c r="F130" s="230" t="s">
        <v>1259</v>
      </c>
      <c r="G130" s="231" t="s">
        <v>871</v>
      </c>
      <c r="H130" s="232">
        <v>3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38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175</v>
      </c>
      <c r="AT130" s="240" t="s">
        <v>171</v>
      </c>
      <c r="AU130" s="240" t="s">
        <v>82</v>
      </c>
      <c r="AY130" s="17" t="s">
        <v>169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80</v>
      </c>
      <c r="BK130" s="241">
        <f>ROUND(I130*H130,2)</f>
        <v>0</v>
      </c>
      <c r="BL130" s="17" t="s">
        <v>175</v>
      </c>
      <c r="BM130" s="240" t="s">
        <v>223</v>
      </c>
    </row>
    <row r="131" s="2" customFormat="1" ht="16.5" customHeight="1">
      <c r="A131" s="38"/>
      <c r="B131" s="39"/>
      <c r="C131" s="228" t="s">
        <v>201</v>
      </c>
      <c r="D131" s="228" t="s">
        <v>171</v>
      </c>
      <c r="E131" s="229" t="s">
        <v>1260</v>
      </c>
      <c r="F131" s="230" t="s">
        <v>1261</v>
      </c>
      <c r="G131" s="231" t="s">
        <v>871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38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175</v>
      </c>
      <c r="AT131" s="240" t="s">
        <v>171</v>
      </c>
      <c r="AU131" s="240" t="s">
        <v>82</v>
      </c>
      <c r="AY131" s="17" t="s">
        <v>169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80</v>
      </c>
      <c r="BK131" s="241">
        <f>ROUND(I131*H131,2)</f>
        <v>0</v>
      </c>
      <c r="BL131" s="17" t="s">
        <v>175</v>
      </c>
      <c r="BM131" s="240" t="s">
        <v>232</v>
      </c>
    </row>
    <row r="132" s="2" customFormat="1" ht="16.5" customHeight="1">
      <c r="A132" s="38"/>
      <c r="B132" s="39"/>
      <c r="C132" s="228" t="s">
        <v>205</v>
      </c>
      <c r="D132" s="228" t="s">
        <v>171</v>
      </c>
      <c r="E132" s="229" t="s">
        <v>1262</v>
      </c>
      <c r="F132" s="230" t="s">
        <v>1263</v>
      </c>
      <c r="G132" s="231" t="s">
        <v>871</v>
      </c>
      <c r="H132" s="232">
        <v>6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38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175</v>
      </c>
      <c r="AT132" s="240" t="s">
        <v>171</v>
      </c>
      <c r="AU132" s="240" t="s">
        <v>82</v>
      </c>
      <c r="AY132" s="17" t="s">
        <v>169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80</v>
      </c>
      <c r="BK132" s="241">
        <f>ROUND(I132*H132,2)</f>
        <v>0</v>
      </c>
      <c r="BL132" s="17" t="s">
        <v>175</v>
      </c>
      <c r="BM132" s="240" t="s">
        <v>241</v>
      </c>
    </row>
    <row r="133" s="2" customFormat="1" ht="16.5" customHeight="1">
      <c r="A133" s="38"/>
      <c r="B133" s="39"/>
      <c r="C133" s="228" t="s">
        <v>210</v>
      </c>
      <c r="D133" s="228" t="s">
        <v>171</v>
      </c>
      <c r="E133" s="229" t="s">
        <v>1264</v>
      </c>
      <c r="F133" s="230" t="s">
        <v>1265</v>
      </c>
      <c r="G133" s="231" t="s">
        <v>871</v>
      </c>
      <c r="H133" s="232">
        <v>6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38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175</v>
      </c>
      <c r="AT133" s="240" t="s">
        <v>171</v>
      </c>
      <c r="AU133" s="240" t="s">
        <v>82</v>
      </c>
      <c r="AY133" s="17" t="s">
        <v>169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80</v>
      </c>
      <c r="BK133" s="241">
        <f>ROUND(I133*H133,2)</f>
        <v>0</v>
      </c>
      <c r="BL133" s="17" t="s">
        <v>175</v>
      </c>
      <c r="BM133" s="240" t="s">
        <v>252</v>
      </c>
    </row>
    <row r="134" s="2" customFormat="1" ht="21.75" customHeight="1">
      <c r="A134" s="38"/>
      <c r="B134" s="39"/>
      <c r="C134" s="228" t="s">
        <v>215</v>
      </c>
      <c r="D134" s="228" t="s">
        <v>171</v>
      </c>
      <c r="E134" s="229" t="s">
        <v>80</v>
      </c>
      <c r="F134" s="230" t="s">
        <v>1266</v>
      </c>
      <c r="G134" s="231" t="s">
        <v>871</v>
      </c>
      <c r="H134" s="232">
        <v>3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38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175</v>
      </c>
      <c r="AT134" s="240" t="s">
        <v>171</v>
      </c>
      <c r="AU134" s="240" t="s">
        <v>82</v>
      </c>
      <c r="AY134" s="17" t="s">
        <v>169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80</v>
      </c>
      <c r="BK134" s="241">
        <f>ROUND(I134*H134,2)</f>
        <v>0</v>
      </c>
      <c r="BL134" s="17" t="s">
        <v>175</v>
      </c>
      <c r="BM134" s="240" t="s">
        <v>1267</v>
      </c>
    </row>
    <row r="135" s="2" customFormat="1" ht="21.75" customHeight="1">
      <c r="A135" s="38"/>
      <c r="B135" s="39"/>
      <c r="C135" s="228" t="s">
        <v>219</v>
      </c>
      <c r="D135" s="228" t="s">
        <v>171</v>
      </c>
      <c r="E135" s="229" t="s">
        <v>184</v>
      </c>
      <c r="F135" s="230" t="s">
        <v>1268</v>
      </c>
      <c r="G135" s="231" t="s">
        <v>871</v>
      </c>
      <c r="H135" s="232">
        <v>3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38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175</v>
      </c>
      <c r="AT135" s="240" t="s">
        <v>171</v>
      </c>
      <c r="AU135" s="240" t="s">
        <v>82</v>
      </c>
      <c r="AY135" s="17" t="s">
        <v>169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80</v>
      </c>
      <c r="BK135" s="241">
        <f>ROUND(I135*H135,2)</f>
        <v>0</v>
      </c>
      <c r="BL135" s="17" t="s">
        <v>175</v>
      </c>
      <c r="BM135" s="240" t="s">
        <v>1269</v>
      </c>
    </row>
    <row r="136" s="2" customFormat="1" ht="21.75" customHeight="1">
      <c r="A136" s="38"/>
      <c r="B136" s="39"/>
      <c r="C136" s="228" t="s">
        <v>223</v>
      </c>
      <c r="D136" s="228" t="s">
        <v>171</v>
      </c>
      <c r="E136" s="229" t="s">
        <v>201</v>
      </c>
      <c r="F136" s="230" t="s">
        <v>1270</v>
      </c>
      <c r="G136" s="231" t="s">
        <v>871</v>
      </c>
      <c r="H136" s="232">
        <v>4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38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175</v>
      </c>
      <c r="AT136" s="240" t="s">
        <v>171</v>
      </c>
      <c r="AU136" s="240" t="s">
        <v>82</v>
      </c>
      <c r="AY136" s="17" t="s">
        <v>169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80</v>
      </c>
      <c r="BK136" s="241">
        <f>ROUND(I136*H136,2)</f>
        <v>0</v>
      </c>
      <c r="BL136" s="17" t="s">
        <v>175</v>
      </c>
      <c r="BM136" s="240" t="s">
        <v>1271</v>
      </c>
    </row>
    <row r="137" s="2" customFormat="1" ht="21.75" customHeight="1">
      <c r="A137" s="38"/>
      <c r="B137" s="39"/>
      <c r="C137" s="228" t="s">
        <v>228</v>
      </c>
      <c r="D137" s="228" t="s">
        <v>171</v>
      </c>
      <c r="E137" s="229" t="s">
        <v>247</v>
      </c>
      <c r="F137" s="230" t="s">
        <v>1272</v>
      </c>
      <c r="G137" s="231" t="s">
        <v>871</v>
      </c>
      <c r="H137" s="232">
        <v>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38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175</v>
      </c>
      <c r="AT137" s="240" t="s">
        <v>171</v>
      </c>
      <c r="AU137" s="240" t="s">
        <v>82</v>
      </c>
      <c r="AY137" s="17" t="s">
        <v>169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80</v>
      </c>
      <c r="BK137" s="241">
        <f>ROUND(I137*H137,2)</f>
        <v>0</v>
      </c>
      <c r="BL137" s="17" t="s">
        <v>175</v>
      </c>
      <c r="BM137" s="240" t="s">
        <v>1273</v>
      </c>
    </row>
    <row r="138" s="2" customFormat="1" ht="21.75" customHeight="1">
      <c r="A138" s="38"/>
      <c r="B138" s="39"/>
      <c r="C138" s="228" t="s">
        <v>232</v>
      </c>
      <c r="D138" s="228" t="s">
        <v>171</v>
      </c>
      <c r="E138" s="229" t="s">
        <v>215</v>
      </c>
      <c r="F138" s="230" t="s">
        <v>1274</v>
      </c>
      <c r="G138" s="231" t="s">
        <v>871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38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175</v>
      </c>
      <c r="AT138" s="240" t="s">
        <v>171</v>
      </c>
      <c r="AU138" s="240" t="s">
        <v>82</v>
      </c>
      <c r="AY138" s="17" t="s">
        <v>169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80</v>
      </c>
      <c r="BK138" s="241">
        <f>ROUND(I138*H138,2)</f>
        <v>0</v>
      </c>
      <c r="BL138" s="17" t="s">
        <v>175</v>
      </c>
      <c r="BM138" s="240" t="s">
        <v>1275</v>
      </c>
    </row>
    <row r="139" s="2" customFormat="1" ht="21.75" customHeight="1">
      <c r="A139" s="38"/>
      <c r="B139" s="39"/>
      <c r="C139" s="228" t="s">
        <v>8</v>
      </c>
      <c r="D139" s="228" t="s">
        <v>171</v>
      </c>
      <c r="E139" s="229" t="s">
        <v>219</v>
      </c>
      <c r="F139" s="230" t="s">
        <v>1276</v>
      </c>
      <c r="G139" s="231" t="s">
        <v>871</v>
      </c>
      <c r="H139" s="232">
        <v>3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38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175</v>
      </c>
      <c r="AT139" s="240" t="s">
        <v>171</v>
      </c>
      <c r="AU139" s="240" t="s">
        <v>82</v>
      </c>
      <c r="AY139" s="17" t="s">
        <v>169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80</v>
      </c>
      <c r="BK139" s="241">
        <f>ROUND(I139*H139,2)</f>
        <v>0</v>
      </c>
      <c r="BL139" s="17" t="s">
        <v>175</v>
      </c>
      <c r="BM139" s="240" t="s">
        <v>1277</v>
      </c>
    </row>
    <row r="140" s="2" customFormat="1" ht="21.75" customHeight="1">
      <c r="A140" s="38"/>
      <c r="B140" s="39"/>
      <c r="C140" s="228" t="s">
        <v>241</v>
      </c>
      <c r="D140" s="228" t="s">
        <v>171</v>
      </c>
      <c r="E140" s="229" t="s">
        <v>223</v>
      </c>
      <c r="F140" s="230" t="s">
        <v>1278</v>
      </c>
      <c r="G140" s="231" t="s">
        <v>871</v>
      </c>
      <c r="H140" s="232">
        <v>9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38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175</v>
      </c>
      <c r="AT140" s="240" t="s">
        <v>171</v>
      </c>
      <c r="AU140" s="240" t="s">
        <v>82</v>
      </c>
      <c r="AY140" s="17" t="s">
        <v>169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80</v>
      </c>
      <c r="BK140" s="241">
        <f>ROUND(I140*H140,2)</f>
        <v>0</v>
      </c>
      <c r="BL140" s="17" t="s">
        <v>175</v>
      </c>
      <c r="BM140" s="240" t="s">
        <v>1279</v>
      </c>
    </row>
    <row r="141" s="2" customFormat="1" ht="21.75" customHeight="1">
      <c r="A141" s="38"/>
      <c r="B141" s="39"/>
      <c r="C141" s="228" t="s">
        <v>247</v>
      </c>
      <c r="D141" s="228" t="s">
        <v>171</v>
      </c>
      <c r="E141" s="229" t="s">
        <v>232</v>
      </c>
      <c r="F141" s="230" t="s">
        <v>1280</v>
      </c>
      <c r="G141" s="231" t="s">
        <v>871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38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175</v>
      </c>
      <c r="AT141" s="240" t="s">
        <v>171</v>
      </c>
      <c r="AU141" s="240" t="s">
        <v>82</v>
      </c>
      <c r="AY141" s="17" t="s">
        <v>169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80</v>
      </c>
      <c r="BK141" s="241">
        <f>ROUND(I141*H141,2)</f>
        <v>0</v>
      </c>
      <c r="BL141" s="17" t="s">
        <v>175</v>
      </c>
      <c r="BM141" s="240" t="s">
        <v>1281</v>
      </c>
    </row>
    <row r="142" s="2" customFormat="1" ht="21.75" customHeight="1">
      <c r="A142" s="38"/>
      <c r="B142" s="39"/>
      <c r="C142" s="228" t="s">
        <v>252</v>
      </c>
      <c r="D142" s="228" t="s">
        <v>171</v>
      </c>
      <c r="E142" s="229" t="s">
        <v>8</v>
      </c>
      <c r="F142" s="230" t="s">
        <v>1282</v>
      </c>
      <c r="G142" s="231" t="s">
        <v>871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38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175</v>
      </c>
      <c r="AT142" s="240" t="s">
        <v>171</v>
      </c>
      <c r="AU142" s="240" t="s">
        <v>82</v>
      </c>
      <c r="AY142" s="17" t="s">
        <v>169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80</v>
      </c>
      <c r="BK142" s="241">
        <f>ROUND(I142*H142,2)</f>
        <v>0</v>
      </c>
      <c r="BL142" s="17" t="s">
        <v>175</v>
      </c>
      <c r="BM142" s="240" t="s">
        <v>1283</v>
      </c>
    </row>
    <row r="143" s="2" customFormat="1" ht="16.5" customHeight="1">
      <c r="A143" s="38"/>
      <c r="B143" s="39"/>
      <c r="C143" s="228" t="s">
        <v>263</v>
      </c>
      <c r="D143" s="228" t="s">
        <v>171</v>
      </c>
      <c r="E143" s="229" t="s">
        <v>1284</v>
      </c>
      <c r="F143" s="230" t="s">
        <v>1285</v>
      </c>
      <c r="G143" s="231" t="s">
        <v>871</v>
      </c>
      <c r="H143" s="232">
        <v>26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38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175</v>
      </c>
      <c r="AT143" s="240" t="s">
        <v>171</v>
      </c>
      <c r="AU143" s="240" t="s">
        <v>82</v>
      </c>
      <c r="AY143" s="17" t="s">
        <v>169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80</v>
      </c>
      <c r="BK143" s="241">
        <f>ROUND(I143*H143,2)</f>
        <v>0</v>
      </c>
      <c r="BL143" s="17" t="s">
        <v>175</v>
      </c>
      <c r="BM143" s="240" t="s">
        <v>310</v>
      </c>
    </row>
    <row r="144" s="2" customFormat="1" ht="16.5" customHeight="1">
      <c r="A144" s="38"/>
      <c r="B144" s="39"/>
      <c r="C144" s="228" t="s">
        <v>268</v>
      </c>
      <c r="D144" s="228" t="s">
        <v>171</v>
      </c>
      <c r="E144" s="229" t="s">
        <v>1286</v>
      </c>
      <c r="F144" s="230" t="s">
        <v>1287</v>
      </c>
      <c r="G144" s="231" t="s">
        <v>871</v>
      </c>
      <c r="H144" s="232">
        <v>26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38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175</v>
      </c>
      <c r="AT144" s="240" t="s">
        <v>171</v>
      </c>
      <c r="AU144" s="240" t="s">
        <v>82</v>
      </c>
      <c r="AY144" s="17" t="s">
        <v>169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80</v>
      </c>
      <c r="BK144" s="241">
        <f>ROUND(I144*H144,2)</f>
        <v>0</v>
      </c>
      <c r="BL144" s="17" t="s">
        <v>175</v>
      </c>
      <c r="BM144" s="240" t="s">
        <v>317</v>
      </c>
    </row>
    <row r="145" s="2" customFormat="1" ht="16.5" customHeight="1">
      <c r="A145" s="38"/>
      <c r="B145" s="39"/>
      <c r="C145" s="228" t="s">
        <v>7</v>
      </c>
      <c r="D145" s="228" t="s">
        <v>171</v>
      </c>
      <c r="E145" s="229" t="s">
        <v>1288</v>
      </c>
      <c r="F145" s="230" t="s">
        <v>1289</v>
      </c>
      <c r="G145" s="231" t="s">
        <v>871</v>
      </c>
      <c r="H145" s="232">
        <v>22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38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175</v>
      </c>
      <c r="AT145" s="240" t="s">
        <v>171</v>
      </c>
      <c r="AU145" s="240" t="s">
        <v>82</v>
      </c>
      <c r="AY145" s="17" t="s">
        <v>169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80</v>
      </c>
      <c r="BK145" s="241">
        <f>ROUND(I145*H145,2)</f>
        <v>0</v>
      </c>
      <c r="BL145" s="17" t="s">
        <v>175</v>
      </c>
      <c r="BM145" s="240" t="s">
        <v>322</v>
      </c>
    </row>
    <row r="146" s="2" customFormat="1" ht="16.5" customHeight="1">
      <c r="A146" s="38"/>
      <c r="B146" s="39"/>
      <c r="C146" s="228" t="s">
        <v>277</v>
      </c>
      <c r="D146" s="228" t="s">
        <v>171</v>
      </c>
      <c r="E146" s="229" t="s">
        <v>1290</v>
      </c>
      <c r="F146" s="230" t="s">
        <v>1291</v>
      </c>
      <c r="G146" s="231" t="s">
        <v>871</v>
      </c>
      <c r="H146" s="232">
        <v>2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38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175</v>
      </c>
      <c r="AT146" s="240" t="s">
        <v>171</v>
      </c>
      <c r="AU146" s="240" t="s">
        <v>82</v>
      </c>
      <c r="AY146" s="17" t="s">
        <v>169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80</v>
      </c>
      <c r="BK146" s="241">
        <f>ROUND(I146*H146,2)</f>
        <v>0</v>
      </c>
      <c r="BL146" s="17" t="s">
        <v>175</v>
      </c>
      <c r="BM146" s="240" t="s">
        <v>1292</v>
      </c>
    </row>
    <row r="147" s="2" customFormat="1" ht="16.5" customHeight="1">
      <c r="A147" s="38"/>
      <c r="B147" s="39"/>
      <c r="C147" s="228" t="s">
        <v>281</v>
      </c>
      <c r="D147" s="228" t="s">
        <v>171</v>
      </c>
      <c r="E147" s="229" t="s">
        <v>1293</v>
      </c>
      <c r="F147" s="230" t="s">
        <v>1294</v>
      </c>
      <c r="G147" s="231" t="s">
        <v>871</v>
      </c>
      <c r="H147" s="232">
        <v>18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38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175</v>
      </c>
      <c r="AT147" s="240" t="s">
        <v>171</v>
      </c>
      <c r="AU147" s="240" t="s">
        <v>82</v>
      </c>
      <c r="AY147" s="17" t="s">
        <v>169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80</v>
      </c>
      <c r="BK147" s="241">
        <f>ROUND(I147*H147,2)</f>
        <v>0</v>
      </c>
      <c r="BL147" s="17" t="s">
        <v>175</v>
      </c>
      <c r="BM147" s="240" t="s">
        <v>329</v>
      </c>
    </row>
    <row r="148" s="2" customFormat="1" ht="21.75" customHeight="1">
      <c r="A148" s="38"/>
      <c r="B148" s="39"/>
      <c r="C148" s="228" t="s">
        <v>287</v>
      </c>
      <c r="D148" s="228" t="s">
        <v>171</v>
      </c>
      <c r="E148" s="229" t="s">
        <v>1295</v>
      </c>
      <c r="F148" s="230" t="s">
        <v>1296</v>
      </c>
      <c r="G148" s="231" t="s">
        <v>871</v>
      </c>
      <c r="H148" s="232">
        <v>18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38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175</v>
      </c>
      <c r="AT148" s="240" t="s">
        <v>171</v>
      </c>
      <c r="AU148" s="240" t="s">
        <v>82</v>
      </c>
      <c r="AY148" s="17" t="s">
        <v>169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80</v>
      </c>
      <c r="BK148" s="241">
        <f>ROUND(I148*H148,2)</f>
        <v>0</v>
      </c>
      <c r="BL148" s="17" t="s">
        <v>175</v>
      </c>
      <c r="BM148" s="240" t="s">
        <v>340</v>
      </c>
    </row>
    <row r="149" s="2" customFormat="1" ht="21.75" customHeight="1">
      <c r="A149" s="38"/>
      <c r="B149" s="39"/>
      <c r="C149" s="228" t="s">
        <v>292</v>
      </c>
      <c r="D149" s="228" t="s">
        <v>171</v>
      </c>
      <c r="E149" s="229" t="s">
        <v>1297</v>
      </c>
      <c r="F149" s="230" t="s">
        <v>1298</v>
      </c>
      <c r="G149" s="231" t="s">
        <v>871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38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175</v>
      </c>
      <c r="AT149" s="240" t="s">
        <v>171</v>
      </c>
      <c r="AU149" s="240" t="s">
        <v>82</v>
      </c>
      <c r="AY149" s="17" t="s">
        <v>169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80</v>
      </c>
      <c r="BK149" s="241">
        <f>ROUND(I149*H149,2)</f>
        <v>0</v>
      </c>
      <c r="BL149" s="17" t="s">
        <v>175</v>
      </c>
      <c r="BM149" s="240" t="s">
        <v>348</v>
      </c>
    </row>
    <row r="150" s="2" customFormat="1" ht="16.5" customHeight="1">
      <c r="A150" s="38"/>
      <c r="B150" s="39"/>
      <c r="C150" s="228" t="s">
        <v>297</v>
      </c>
      <c r="D150" s="228" t="s">
        <v>171</v>
      </c>
      <c r="E150" s="229" t="s">
        <v>1299</v>
      </c>
      <c r="F150" s="230" t="s">
        <v>1300</v>
      </c>
      <c r="G150" s="231" t="s">
        <v>244</v>
      </c>
      <c r="H150" s="232">
        <v>440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38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175</v>
      </c>
      <c r="AT150" s="240" t="s">
        <v>171</v>
      </c>
      <c r="AU150" s="240" t="s">
        <v>82</v>
      </c>
      <c r="AY150" s="17" t="s">
        <v>169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80</v>
      </c>
      <c r="BK150" s="241">
        <f>ROUND(I150*H150,2)</f>
        <v>0</v>
      </c>
      <c r="BL150" s="17" t="s">
        <v>175</v>
      </c>
      <c r="BM150" s="240" t="s">
        <v>356</v>
      </c>
    </row>
    <row r="151" s="2" customFormat="1" ht="16.5" customHeight="1">
      <c r="A151" s="38"/>
      <c r="B151" s="39"/>
      <c r="C151" s="228" t="s">
        <v>303</v>
      </c>
      <c r="D151" s="228" t="s">
        <v>171</v>
      </c>
      <c r="E151" s="229" t="s">
        <v>1301</v>
      </c>
      <c r="F151" s="230" t="s">
        <v>1302</v>
      </c>
      <c r="G151" s="231" t="s">
        <v>244</v>
      </c>
      <c r="H151" s="232">
        <v>3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38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175</v>
      </c>
      <c r="AT151" s="240" t="s">
        <v>171</v>
      </c>
      <c r="AU151" s="240" t="s">
        <v>82</v>
      </c>
      <c r="AY151" s="17" t="s">
        <v>169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80</v>
      </c>
      <c r="BK151" s="241">
        <f>ROUND(I151*H151,2)</f>
        <v>0</v>
      </c>
      <c r="BL151" s="17" t="s">
        <v>175</v>
      </c>
      <c r="BM151" s="240" t="s">
        <v>365</v>
      </c>
    </row>
    <row r="152" s="2" customFormat="1" ht="16.5" customHeight="1">
      <c r="A152" s="38"/>
      <c r="B152" s="39"/>
      <c r="C152" s="228" t="s">
        <v>310</v>
      </c>
      <c r="D152" s="228" t="s">
        <v>171</v>
      </c>
      <c r="E152" s="229" t="s">
        <v>1303</v>
      </c>
      <c r="F152" s="230" t="s">
        <v>1304</v>
      </c>
      <c r="G152" s="231" t="s">
        <v>244</v>
      </c>
      <c r="H152" s="232">
        <v>1500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38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175</v>
      </c>
      <c r="AT152" s="240" t="s">
        <v>171</v>
      </c>
      <c r="AU152" s="240" t="s">
        <v>82</v>
      </c>
      <c r="AY152" s="17" t="s">
        <v>169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80</v>
      </c>
      <c r="BK152" s="241">
        <f>ROUND(I152*H152,2)</f>
        <v>0</v>
      </c>
      <c r="BL152" s="17" t="s">
        <v>175</v>
      </c>
      <c r="BM152" s="240" t="s">
        <v>377</v>
      </c>
    </row>
    <row r="153" s="2" customFormat="1" ht="16.5" customHeight="1">
      <c r="A153" s="38"/>
      <c r="B153" s="39"/>
      <c r="C153" s="228" t="s">
        <v>315</v>
      </c>
      <c r="D153" s="228" t="s">
        <v>171</v>
      </c>
      <c r="E153" s="229" t="s">
        <v>1305</v>
      </c>
      <c r="F153" s="230" t="s">
        <v>1306</v>
      </c>
      <c r="G153" s="231" t="s">
        <v>244</v>
      </c>
      <c r="H153" s="232">
        <v>1040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38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175</v>
      </c>
      <c r="AT153" s="240" t="s">
        <v>171</v>
      </c>
      <c r="AU153" s="240" t="s">
        <v>82</v>
      </c>
      <c r="AY153" s="17" t="s">
        <v>169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80</v>
      </c>
      <c r="BK153" s="241">
        <f>ROUND(I153*H153,2)</f>
        <v>0</v>
      </c>
      <c r="BL153" s="17" t="s">
        <v>175</v>
      </c>
      <c r="BM153" s="240" t="s">
        <v>389</v>
      </c>
    </row>
    <row r="154" s="2" customFormat="1" ht="16.5" customHeight="1">
      <c r="A154" s="38"/>
      <c r="B154" s="39"/>
      <c r="C154" s="228" t="s">
        <v>317</v>
      </c>
      <c r="D154" s="228" t="s">
        <v>171</v>
      </c>
      <c r="E154" s="229" t="s">
        <v>1307</v>
      </c>
      <c r="F154" s="230" t="s">
        <v>1308</v>
      </c>
      <c r="G154" s="231" t="s">
        <v>244</v>
      </c>
      <c r="H154" s="232">
        <v>120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38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175</v>
      </c>
      <c r="AT154" s="240" t="s">
        <v>171</v>
      </c>
      <c r="AU154" s="240" t="s">
        <v>82</v>
      </c>
      <c r="AY154" s="17" t="s">
        <v>169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80</v>
      </c>
      <c r="BK154" s="241">
        <f>ROUND(I154*H154,2)</f>
        <v>0</v>
      </c>
      <c r="BL154" s="17" t="s">
        <v>175</v>
      </c>
      <c r="BM154" s="240" t="s">
        <v>399</v>
      </c>
    </row>
    <row r="155" s="2" customFormat="1" ht="16.5" customHeight="1">
      <c r="A155" s="38"/>
      <c r="B155" s="39"/>
      <c r="C155" s="228" t="s">
        <v>319</v>
      </c>
      <c r="D155" s="228" t="s">
        <v>171</v>
      </c>
      <c r="E155" s="229" t="s">
        <v>1309</v>
      </c>
      <c r="F155" s="230" t="s">
        <v>1310</v>
      </c>
      <c r="G155" s="231" t="s">
        <v>871</v>
      </c>
      <c r="H155" s="232">
        <v>65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38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175</v>
      </c>
      <c r="AT155" s="240" t="s">
        <v>171</v>
      </c>
      <c r="AU155" s="240" t="s">
        <v>82</v>
      </c>
      <c r="AY155" s="17" t="s">
        <v>169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80</v>
      </c>
      <c r="BK155" s="241">
        <f>ROUND(I155*H155,2)</f>
        <v>0</v>
      </c>
      <c r="BL155" s="17" t="s">
        <v>175</v>
      </c>
      <c r="BM155" s="240" t="s">
        <v>409</v>
      </c>
    </row>
    <row r="156" s="2" customFormat="1" ht="16.5" customHeight="1">
      <c r="A156" s="38"/>
      <c r="B156" s="39"/>
      <c r="C156" s="228" t="s">
        <v>322</v>
      </c>
      <c r="D156" s="228" t="s">
        <v>171</v>
      </c>
      <c r="E156" s="229" t="s">
        <v>1311</v>
      </c>
      <c r="F156" s="230" t="s">
        <v>1312</v>
      </c>
      <c r="G156" s="231" t="s">
        <v>871</v>
      </c>
      <c r="H156" s="232">
        <v>128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38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175</v>
      </c>
      <c r="AT156" s="240" t="s">
        <v>171</v>
      </c>
      <c r="AU156" s="240" t="s">
        <v>82</v>
      </c>
      <c r="AY156" s="17" t="s">
        <v>169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80</v>
      </c>
      <c r="BK156" s="241">
        <f>ROUND(I156*H156,2)</f>
        <v>0</v>
      </c>
      <c r="BL156" s="17" t="s">
        <v>175</v>
      </c>
      <c r="BM156" s="240" t="s">
        <v>419</v>
      </c>
    </row>
    <row r="157" s="2" customFormat="1" ht="16.5" customHeight="1">
      <c r="A157" s="38"/>
      <c r="B157" s="39"/>
      <c r="C157" s="228" t="s">
        <v>325</v>
      </c>
      <c r="D157" s="228" t="s">
        <v>171</v>
      </c>
      <c r="E157" s="229" t="s">
        <v>1313</v>
      </c>
      <c r="F157" s="230" t="s">
        <v>1314</v>
      </c>
      <c r="G157" s="231" t="s">
        <v>871</v>
      </c>
      <c r="H157" s="232">
        <v>124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38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175</v>
      </c>
      <c r="AT157" s="240" t="s">
        <v>171</v>
      </c>
      <c r="AU157" s="240" t="s">
        <v>82</v>
      </c>
      <c r="AY157" s="17" t="s">
        <v>169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80</v>
      </c>
      <c r="BK157" s="241">
        <f>ROUND(I157*H157,2)</f>
        <v>0</v>
      </c>
      <c r="BL157" s="17" t="s">
        <v>175</v>
      </c>
      <c r="BM157" s="240" t="s">
        <v>428</v>
      </c>
    </row>
    <row r="158" s="2" customFormat="1" ht="16.5" customHeight="1">
      <c r="A158" s="38"/>
      <c r="B158" s="39"/>
      <c r="C158" s="228" t="s">
        <v>329</v>
      </c>
      <c r="D158" s="228" t="s">
        <v>171</v>
      </c>
      <c r="E158" s="229" t="s">
        <v>1315</v>
      </c>
      <c r="F158" s="230" t="s">
        <v>1316</v>
      </c>
      <c r="G158" s="231" t="s">
        <v>244</v>
      </c>
      <c r="H158" s="232">
        <v>1160</v>
      </c>
      <c r="I158" s="233"/>
      <c r="J158" s="234">
        <f>ROUND(I158*H158,2)</f>
        <v>0</v>
      </c>
      <c r="K158" s="235"/>
      <c r="L158" s="44"/>
      <c r="M158" s="236" t="s">
        <v>1</v>
      </c>
      <c r="N158" s="237" t="s">
        <v>38</v>
      </c>
      <c r="O158" s="91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0" t="s">
        <v>175</v>
      </c>
      <c r="AT158" s="240" t="s">
        <v>171</v>
      </c>
      <c r="AU158" s="240" t="s">
        <v>82</v>
      </c>
      <c r="AY158" s="17" t="s">
        <v>169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7" t="s">
        <v>80</v>
      </c>
      <c r="BK158" s="241">
        <f>ROUND(I158*H158,2)</f>
        <v>0</v>
      </c>
      <c r="BL158" s="17" t="s">
        <v>175</v>
      </c>
      <c r="BM158" s="240" t="s">
        <v>439</v>
      </c>
    </row>
    <row r="159" s="2" customFormat="1" ht="16.5" customHeight="1">
      <c r="A159" s="38"/>
      <c r="B159" s="39"/>
      <c r="C159" s="228" t="s">
        <v>333</v>
      </c>
      <c r="D159" s="228" t="s">
        <v>171</v>
      </c>
      <c r="E159" s="229" t="s">
        <v>1317</v>
      </c>
      <c r="F159" s="230" t="s">
        <v>1318</v>
      </c>
      <c r="G159" s="231" t="s">
        <v>244</v>
      </c>
      <c r="H159" s="232">
        <v>140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38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175</v>
      </c>
      <c r="AT159" s="240" t="s">
        <v>171</v>
      </c>
      <c r="AU159" s="240" t="s">
        <v>82</v>
      </c>
      <c r="AY159" s="17" t="s">
        <v>169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80</v>
      </c>
      <c r="BK159" s="241">
        <f>ROUND(I159*H159,2)</f>
        <v>0</v>
      </c>
      <c r="BL159" s="17" t="s">
        <v>175</v>
      </c>
      <c r="BM159" s="240" t="s">
        <v>448</v>
      </c>
    </row>
    <row r="160" s="2" customFormat="1" ht="16.5" customHeight="1">
      <c r="A160" s="38"/>
      <c r="B160" s="39"/>
      <c r="C160" s="228" t="s">
        <v>340</v>
      </c>
      <c r="D160" s="228" t="s">
        <v>171</v>
      </c>
      <c r="E160" s="229" t="s">
        <v>1319</v>
      </c>
      <c r="F160" s="230" t="s">
        <v>1320</v>
      </c>
      <c r="G160" s="231" t="s">
        <v>244</v>
      </c>
      <c r="H160" s="232">
        <v>100</v>
      </c>
      <c r="I160" s="233"/>
      <c r="J160" s="234">
        <f>ROUND(I160*H160,2)</f>
        <v>0</v>
      </c>
      <c r="K160" s="235"/>
      <c r="L160" s="44"/>
      <c r="M160" s="236" t="s">
        <v>1</v>
      </c>
      <c r="N160" s="237" t="s">
        <v>38</v>
      </c>
      <c r="O160" s="91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0" t="s">
        <v>175</v>
      </c>
      <c r="AT160" s="240" t="s">
        <v>171</v>
      </c>
      <c r="AU160" s="240" t="s">
        <v>82</v>
      </c>
      <c r="AY160" s="17" t="s">
        <v>169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7" t="s">
        <v>80</v>
      </c>
      <c r="BK160" s="241">
        <f>ROUND(I160*H160,2)</f>
        <v>0</v>
      </c>
      <c r="BL160" s="17" t="s">
        <v>175</v>
      </c>
      <c r="BM160" s="240" t="s">
        <v>459</v>
      </c>
    </row>
    <row r="161" s="2" customFormat="1" ht="24.15" customHeight="1">
      <c r="A161" s="38"/>
      <c r="B161" s="39"/>
      <c r="C161" s="228" t="s">
        <v>343</v>
      </c>
      <c r="D161" s="228" t="s">
        <v>171</v>
      </c>
      <c r="E161" s="229" t="s">
        <v>1321</v>
      </c>
      <c r="F161" s="230" t="s">
        <v>1322</v>
      </c>
      <c r="G161" s="231" t="s">
        <v>871</v>
      </c>
      <c r="H161" s="232">
        <v>24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38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175</v>
      </c>
      <c r="AT161" s="240" t="s">
        <v>171</v>
      </c>
      <c r="AU161" s="240" t="s">
        <v>82</v>
      </c>
      <c r="AY161" s="17" t="s">
        <v>169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80</v>
      </c>
      <c r="BK161" s="241">
        <f>ROUND(I161*H161,2)</f>
        <v>0</v>
      </c>
      <c r="BL161" s="17" t="s">
        <v>175</v>
      </c>
      <c r="BM161" s="240" t="s">
        <v>469</v>
      </c>
    </row>
    <row r="162" s="2" customFormat="1" ht="16.5" customHeight="1">
      <c r="A162" s="38"/>
      <c r="B162" s="39"/>
      <c r="C162" s="228" t="s">
        <v>348</v>
      </c>
      <c r="D162" s="228" t="s">
        <v>171</v>
      </c>
      <c r="E162" s="229" t="s">
        <v>1323</v>
      </c>
      <c r="F162" s="230" t="s">
        <v>1324</v>
      </c>
      <c r="G162" s="231" t="s">
        <v>1325</v>
      </c>
      <c r="H162" s="232">
        <v>1</v>
      </c>
      <c r="I162" s="233"/>
      <c r="J162" s="234">
        <f>ROUND(I162*H162,2)</f>
        <v>0</v>
      </c>
      <c r="K162" s="235"/>
      <c r="L162" s="44"/>
      <c r="M162" s="236" t="s">
        <v>1</v>
      </c>
      <c r="N162" s="237" t="s">
        <v>38</v>
      </c>
      <c r="O162" s="91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0" t="s">
        <v>175</v>
      </c>
      <c r="AT162" s="240" t="s">
        <v>171</v>
      </c>
      <c r="AU162" s="240" t="s">
        <v>82</v>
      </c>
      <c r="AY162" s="17" t="s">
        <v>169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7" t="s">
        <v>80</v>
      </c>
      <c r="BK162" s="241">
        <f>ROUND(I162*H162,2)</f>
        <v>0</v>
      </c>
      <c r="BL162" s="17" t="s">
        <v>175</v>
      </c>
      <c r="BM162" s="240" t="s">
        <v>480</v>
      </c>
    </row>
    <row r="163" s="2" customFormat="1" ht="16.5" customHeight="1">
      <c r="A163" s="38"/>
      <c r="B163" s="39"/>
      <c r="C163" s="228" t="s">
        <v>352</v>
      </c>
      <c r="D163" s="228" t="s">
        <v>171</v>
      </c>
      <c r="E163" s="229" t="s">
        <v>1326</v>
      </c>
      <c r="F163" s="230" t="s">
        <v>1327</v>
      </c>
      <c r="G163" s="231" t="s">
        <v>1328</v>
      </c>
      <c r="H163" s="232">
        <v>40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38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175</v>
      </c>
      <c r="AT163" s="240" t="s">
        <v>171</v>
      </c>
      <c r="AU163" s="240" t="s">
        <v>82</v>
      </c>
      <c r="AY163" s="17" t="s">
        <v>169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80</v>
      </c>
      <c r="BK163" s="241">
        <f>ROUND(I163*H163,2)</f>
        <v>0</v>
      </c>
      <c r="BL163" s="17" t="s">
        <v>175</v>
      </c>
      <c r="BM163" s="240" t="s">
        <v>490</v>
      </c>
    </row>
    <row r="164" s="2" customFormat="1" ht="16.5" customHeight="1">
      <c r="A164" s="38"/>
      <c r="B164" s="39"/>
      <c r="C164" s="228" t="s">
        <v>356</v>
      </c>
      <c r="D164" s="228" t="s">
        <v>171</v>
      </c>
      <c r="E164" s="229" t="s">
        <v>1329</v>
      </c>
      <c r="F164" s="230" t="s">
        <v>1330</v>
      </c>
      <c r="G164" s="231" t="s">
        <v>1328</v>
      </c>
      <c r="H164" s="232">
        <v>20</v>
      </c>
      <c r="I164" s="233"/>
      <c r="J164" s="234">
        <f>ROUND(I164*H164,2)</f>
        <v>0</v>
      </c>
      <c r="K164" s="235"/>
      <c r="L164" s="44"/>
      <c r="M164" s="236" t="s">
        <v>1</v>
      </c>
      <c r="N164" s="237" t="s">
        <v>38</v>
      </c>
      <c r="O164" s="91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0" t="s">
        <v>175</v>
      </c>
      <c r="AT164" s="240" t="s">
        <v>171</v>
      </c>
      <c r="AU164" s="240" t="s">
        <v>82</v>
      </c>
      <c r="AY164" s="17" t="s">
        <v>169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7" t="s">
        <v>80</v>
      </c>
      <c r="BK164" s="241">
        <f>ROUND(I164*H164,2)</f>
        <v>0</v>
      </c>
      <c r="BL164" s="17" t="s">
        <v>175</v>
      </c>
      <c r="BM164" s="240" t="s">
        <v>499</v>
      </c>
    </row>
    <row r="165" s="2" customFormat="1" ht="16.5" customHeight="1">
      <c r="A165" s="38"/>
      <c r="B165" s="39"/>
      <c r="C165" s="228" t="s">
        <v>360</v>
      </c>
      <c r="D165" s="228" t="s">
        <v>171</v>
      </c>
      <c r="E165" s="229" t="s">
        <v>1331</v>
      </c>
      <c r="F165" s="230" t="s">
        <v>1332</v>
      </c>
      <c r="G165" s="231" t="s">
        <v>1328</v>
      </c>
      <c r="H165" s="232">
        <v>8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38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175</v>
      </c>
      <c r="AT165" s="240" t="s">
        <v>171</v>
      </c>
      <c r="AU165" s="240" t="s">
        <v>82</v>
      </c>
      <c r="AY165" s="17" t="s">
        <v>169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80</v>
      </c>
      <c r="BK165" s="241">
        <f>ROUND(I165*H165,2)</f>
        <v>0</v>
      </c>
      <c r="BL165" s="17" t="s">
        <v>175</v>
      </c>
      <c r="BM165" s="240" t="s">
        <v>509</v>
      </c>
    </row>
    <row r="166" s="2" customFormat="1" ht="16.5" customHeight="1">
      <c r="A166" s="38"/>
      <c r="B166" s="39"/>
      <c r="C166" s="228" t="s">
        <v>365</v>
      </c>
      <c r="D166" s="228" t="s">
        <v>171</v>
      </c>
      <c r="E166" s="229" t="s">
        <v>1333</v>
      </c>
      <c r="F166" s="230" t="s">
        <v>1334</v>
      </c>
      <c r="G166" s="231" t="s">
        <v>1328</v>
      </c>
      <c r="H166" s="232">
        <v>5</v>
      </c>
      <c r="I166" s="233"/>
      <c r="J166" s="234">
        <f>ROUND(I166*H166,2)</f>
        <v>0</v>
      </c>
      <c r="K166" s="235"/>
      <c r="L166" s="44"/>
      <c r="M166" s="236" t="s">
        <v>1</v>
      </c>
      <c r="N166" s="237" t="s">
        <v>38</v>
      </c>
      <c r="O166" s="91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0" t="s">
        <v>175</v>
      </c>
      <c r="AT166" s="240" t="s">
        <v>171</v>
      </c>
      <c r="AU166" s="240" t="s">
        <v>82</v>
      </c>
      <c r="AY166" s="17" t="s">
        <v>169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7" t="s">
        <v>80</v>
      </c>
      <c r="BK166" s="241">
        <f>ROUND(I166*H166,2)</f>
        <v>0</v>
      </c>
      <c r="BL166" s="17" t="s">
        <v>175</v>
      </c>
      <c r="BM166" s="240" t="s">
        <v>517</v>
      </c>
    </row>
    <row r="167" s="2" customFormat="1" ht="16.5" customHeight="1">
      <c r="A167" s="38"/>
      <c r="B167" s="39"/>
      <c r="C167" s="228" t="s">
        <v>372</v>
      </c>
      <c r="D167" s="228" t="s">
        <v>171</v>
      </c>
      <c r="E167" s="229" t="s">
        <v>1335</v>
      </c>
      <c r="F167" s="230" t="s">
        <v>1336</v>
      </c>
      <c r="G167" s="231" t="s">
        <v>1328</v>
      </c>
      <c r="H167" s="232">
        <v>30</v>
      </c>
      <c r="I167" s="233"/>
      <c r="J167" s="234">
        <f>ROUND(I167*H167,2)</f>
        <v>0</v>
      </c>
      <c r="K167" s="235"/>
      <c r="L167" s="44"/>
      <c r="M167" s="236" t="s">
        <v>1</v>
      </c>
      <c r="N167" s="237" t="s">
        <v>38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175</v>
      </c>
      <c r="AT167" s="240" t="s">
        <v>171</v>
      </c>
      <c r="AU167" s="240" t="s">
        <v>82</v>
      </c>
      <c r="AY167" s="17" t="s">
        <v>169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80</v>
      </c>
      <c r="BK167" s="241">
        <f>ROUND(I167*H167,2)</f>
        <v>0</v>
      </c>
      <c r="BL167" s="17" t="s">
        <v>175</v>
      </c>
      <c r="BM167" s="240" t="s">
        <v>527</v>
      </c>
    </row>
    <row r="168" s="2" customFormat="1" ht="16.5" customHeight="1">
      <c r="A168" s="38"/>
      <c r="B168" s="39"/>
      <c r="C168" s="228" t="s">
        <v>377</v>
      </c>
      <c r="D168" s="228" t="s">
        <v>171</v>
      </c>
      <c r="E168" s="229" t="s">
        <v>1337</v>
      </c>
      <c r="F168" s="230" t="s">
        <v>1338</v>
      </c>
      <c r="G168" s="231" t="s">
        <v>871</v>
      </c>
      <c r="H168" s="232">
        <v>2</v>
      </c>
      <c r="I168" s="233"/>
      <c r="J168" s="234">
        <f>ROUND(I168*H168,2)</f>
        <v>0</v>
      </c>
      <c r="K168" s="235"/>
      <c r="L168" s="44"/>
      <c r="M168" s="236" t="s">
        <v>1</v>
      </c>
      <c r="N168" s="237" t="s">
        <v>38</v>
      </c>
      <c r="O168" s="91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0" t="s">
        <v>175</v>
      </c>
      <c r="AT168" s="240" t="s">
        <v>171</v>
      </c>
      <c r="AU168" s="240" t="s">
        <v>82</v>
      </c>
      <c r="AY168" s="17" t="s">
        <v>169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7" t="s">
        <v>80</v>
      </c>
      <c r="BK168" s="241">
        <f>ROUND(I168*H168,2)</f>
        <v>0</v>
      </c>
      <c r="BL168" s="17" t="s">
        <v>175</v>
      </c>
      <c r="BM168" s="240" t="s">
        <v>533</v>
      </c>
    </row>
    <row r="169" s="2" customFormat="1" ht="16.5" customHeight="1">
      <c r="A169" s="38"/>
      <c r="B169" s="39"/>
      <c r="C169" s="228" t="s">
        <v>381</v>
      </c>
      <c r="D169" s="228" t="s">
        <v>171</v>
      </c>
      <c r="E169" s="229" t="s">
        <v>1339</v>
      </c>
      <c r="F169" s="230" t="s">
        <v>1340</v>
      </c>
      <c r="G169" s="231" t="s">
        <v>255</v>
      </c>
      <c r="H169" s="232">
        <v>9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38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175</v>
      </c>
      <c r="AT169" s="240" t="s">
        <v>171</v>
      </c>
      <c r="AU169" s="240" t="s">
        <v>82</v>
      </c>
      <c r="AY169" s="17" t="s">
        <v>169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80</v>
      </c>
      <c r="BK169" s="241">
        <f>ROUND(I169*H169,2)</f>
        <v>0</v>
      </c>
      <c r="BL169" s="17" t="s">
        <v>175</v>
      </c>
      <c r="BM169" s="240" t="s">
        <v>544</v>
      </c>
    </row>
    <row r="170" s="2" customFormat="1" ht="16.5" customHeight="1">
      <c r="A170" s="38"/>
      <c r="B170" s="39"/>
      <c r="C170" s="228" t="s">
        <v>389</v>
      </c>
      <c r="D170" s="228" t="s">
        <v>171</v>
      </c>
      <c r="E170" s="229" t="s">
        <v>1341</v>
      </c>
      <c r="F170" s="230" t="s">
        <v>1342</v>
      </c>
      <c r="G170" s="231" t="s">
        <v>255</v>
      </c>
      <c r="H170" s="232">
        <v>24.399999999999999</v>
      </c>
      <c r="I170" s="233"/>
      <c r="J170" s="234">
        <f>ROUND(I170*H170,2)</f>
        <v>0</v>
      </c>
      <c r="K170" s="235"/>
      <c r="L170" s="44"/>
      <c r="M170" s="236" t="s">
        <v>1</v>
      </c>
      <c r="N170" s="237" t="s">
        <v>38</v>
      </c>
      <c r="O170" s="91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0" t="s">
        <v>175</v>
      </c>
      <c r="AT170" s="240" t="s">
        <v>171</v>
      </c>
      <c r="AU170" s="240" t="s">
        <v>82</v>
      </c>
      <c r="AY170" s="17" t="s">
        <v>169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7" t="s">
        <v>80</v>
      </c>
      <c r="BK170" s="241">
        <f>ROUND(I170*H170,2)</f>
        <v>0</v>
      </c>
      <c r="BL170" s="17" t="s">
        <v>175</v>
      </c>
      <c r="BM170" s="240" t="s">
        <v>549</v>
      </c>
    </row>
    <row r="171" s="2" customFormat="1" ht="24.15" customHeight="1">
      <c r="A171" s="38"/>
      <c r="B171" s="39"/>
      <c r="C171" s="228" t="s">
        <v>394</v>
      </c>
      <c r="D171" s="228" t="s">
        <v>171</v>
      </c>
      <c r="E171" s="229" t="s">
        <v>1343</v>
      </c>
      <c r="F171" s="230" t="s">
        <v>1344</v>
      </c>
      <c r="G171" s="231" t="s">
        <v>244</v>
      </c>
      <c r="H171" s="232">
        <v>980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38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175</v>
      </c>
      <c r="AT171" s="240" t="s">
        <v>171</v>
      </c>
      <c r="AU171" s="240" t="s">
        <v>82</v>
      </c>
      <c r="AY171" s="17" t="s">
        <v>169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80</v>
      </c>
      <c r="BK171" s="241">
        <f>ROUND(I171*H171,2)</f>
        <v>0</v>
      </c>
      <c r="BL171" s="17" t="s">
        <v>175</v>
      </c>
      <c r="BM171" s="240" t="s">
        <v>553</v>
      </c>
    </row>
    <row r="172" s="2" customFormat="1" ht="24.15" customHeight="1">
      <c r="A172" s="38"/>
      <c r="B172" s="39"/>
      <c r="C172" s="228" t="s">
        <v>399</v>
      </c>
      <c r="D172" s="228" t="s">
        <v>171</v>
      </c>
      <c r="E172" s="229" t="s">
        <v>1345</v>
      </c>
      <c r="F172" s="230" t="s">
        <v>1346</v>
      </c>
      <c r="G172" s="231" t="s">
        <v>244</v>
      </c>
      <c r="H172" s="232">
        <v>980</v>
      </c>
      <c r="I172" s="233"/>
      <c r="J172" s="234">
        <f>ROUND(I172*H172,2)</f>
        <v>0</v>
      </c>
      <c r="K172" s="235"/>
      <c r="L172" s="44"/>
      <c r="M172" s="236" t="s">
        <v>1</v>
      </c>
      <c r="N172" s="237" t="s">
        <v>38</v>
      </c>
      <c r="O172" s="91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0" t="s">
        <v>175</v>
      </c>
      <c r="AT172" s="240" t="s">
        <v>171</v>
      </c>
      <c r="AU172" s="240" t="s">
        <v>82</v>
      </c>
      <c r="AY172" s="17" t="s">
        <v>169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7" t="s">
        <v>80</v>
      </c>
      <c r="BK172" s="241">
        <f>ROUND(I172*H172,2)</f>
        <v>0</v>
      </c>
      <c r="BL172" s="17" t="s">
        <v>175</v>
      </c>
      <c r="BM172" s="240" t="s">
        <v>560</v>
      </c>
    </row>
    <row r="173" s="2" customFormat="1" ht="24.15" customHeight="1">
      <c r="A173" s="38"/>
      <c r="B173" s="39"/>
      <c r="C173" s="228" t="s">
        <v>404</v>
      </c>
      <c r="D173" s="228" t="s">
        <v>171</v>
      </c>
      <c r="E173" s="229" t="s">
        <v>1347</v>
      </c>
      <c r="F173" s="230" t="s">
        <v>1348</v>
      </c>
      <c r="G173" s="231" t="s">
        <v>244</v>
      </c>
      <c r="H173" s="232">
        <v>120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38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175</v>
      </c>
      <c r="AT173" s="240" t="s">
        <v>171</v>
      </c>
      <c r="AU173" s="240" t="s">
        <v>82</v>
      </c>
      <c r="AY173" s="17" t="s">
        <v>169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80</v>
      </c>
      <c r="BK173" s="241">
        <f>ROUND(I173*H173,2)</f>
        <v>0</v>
      </c>
      <c r="BL173" s="17" t="s">
        <v>175</v>
      </c>
      <c r="BM173" s="240" t="s">
        <v>570</v>
      </c>
    </row>
    <row r="174" s="2" customFormat="1" ht="24.15" customHeight="1">
      <c r="A174" s="38"/>
      <c r="B174" s="39"/>
      <c r="C174" s="228" t="s">
        <v>409</v>
      </c>
      <c r="D174" s="228" t="s">
        <v>171</v>
      </c>
      <c r="E174" s="229" t="s">
        <v>1349</v>
      </c>
      <c r="F174" s="230" t="s">
        <v>1350</v>
      </c>
      <c r="G174" s="231" t="s">
        <v>244</v>
      </c>
      <c r="H174" s="232">
        <v>120</v>
      </c>
      <c r="I174" s="233"/>
      <c r="J174" s="234">
        <f>ROUND(I174*H174,2)</f>
        <v>0</v>
      </c>
      <c r="K174" s="235"/>
      <c r="L174" s="44"/>
      <c r="M174" s="236" t="s">
        <v>1</v>
      </c>
      <c r="N174" s="237" t="s">
        <v>38</v>
      </c>
      <c r="O174" s="91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0" t="s">
        <v>175</v>
      </c>
      <c r="AT174" s="240" t="s">
        <v>171</v>
      </c>
      <c r="AU174" s="240" t="s">
        <v>82</v>
      </c>
      <c r="AY174" s="17" t="s">
        <v>169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7" t="s">
        <v>80</v>
      </c>
      <c r="BK174" s="241">
        <f>ROUND(I174*H174,2)</f>
        <v>0</v>
      </c>
      <c r="BL174" s="17" t="s">
        <v>175</v>
      </c>
      <c r="BM174" s="240" t="s">
        <v>580</v>
      </c>
    </row>
    <row r="175" s="2" customFormat="1" ht="24.15" customHeight="1">
      <c r="A175" s="38"/>
      <c r="B175" s="39"/>
      <c r="C175" s="228" t="s">
        <v>414</v>
      </c>
      <c r="D175" s="228" t="s">
        <v>171</v>
      </c>
      <c r="E175" s="229" t="s">
        <v>1351</v>
      </c>
      <c r="F175" s="230" t="s">
        <v>1352</v>
      </c>
      <c r="G175" s="231" t="s">
        <v>244</v>
      </c>
      <c r="H175" s="232">
        <v>60</v>
      </c>
      <c r="I175" s="233"/>
      <c r="J175" s="234">
        <f>ROUND(I175*H175,2)</f>
        <v>0</v>
      </c>
      <c r="K175" s="235"/>
      <c r="L175" s="44"/>
      <c r="M175" s="236" t="s">
        <v>1</v>
      </c>
      <c r="N175" s="237" t="s">
        <v>38</v>
      </c>
      <c r="O175" s="91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0" t="s">
        <v>175</v>
      </c>
      <c r="AT175" s="240" t="s">
        <v>171</v>
      </c>
      <c r="AU175" s="240" t="s">
        <v>82</v>
      </c>
      <c r="AY175" s="17" t="s">
        <v>169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7" t="s">
        <v>80</v>
      </c>
      <c r="BK175" s="241">
        <f>ROUND(I175*H175,2)</f>
        <v>0</v>
      </c>
      <c r="BL175" s="17" t="s">
        <v>175</v>
      </c>
      <c r="BM175" s="240" t="s">
        <v>588</v>
      </c>
    </row>
    <row r="176" s="2" customFormat="1" ht="24.15" customHeight="1">
      <c r="A176" s="38"/>
      <c r="B176" s="39"/>
      <c r="C176" s="228" t="s">
        <v>419</v>
      </c>
      <c r="D176" s="228" t="s">
        <v>171</v>
      </c>
      <c r="E176" s="229" t="s">
        <v>1353</v>
      </c>
      <c r="F176" s="230" t="s">
        <v>1354</v>
      </c>
      <c r="G176" s="231" t="s">
        <v>244</v>
      </c>
      <c r="H176" s="232">
        <v>60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38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175</v>
      </c>
      <c r="AT176" s="240" t="s">
        <v>171</v>
      </c>
      <c r="AU176" s="240" t="s">
        <v>82</v>
      </c>
      <c r="AY176" s="17" t="s">
        <v>169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80</v>
      </c>
      <c r="BK176" s="241">
        <f>ROUND(I176*H176,2)</f>
        <v>0</v>
      </c>
      <c r="BL176" s="17" t="s">
        <v>175</v>
      </c>
      <c r="BM176" s="240" t="s">
        <v>596</v>
      </c>
    </row>
    <row r="177" s="2" customFormat="1" ht="24.15" customHeight="1">
      <c r="A177" s="38"/>
      <c r="B177" s="39"/>
      <c r="C177" s="228" t="s">
        <v>425</v>
      </c>
      <c r="D177" s="228" t="s">
        <v>171</v>
      </c>
      <c r="E177" s="229" t="s">
        <v>1355</v>
      </c>
      <c r="F177" s="230" t="s">
        <v>1356</v>
      </c>
      <c r="G177" s="231" t="s">
        <v>174</v>
      </c>
      <c r="H177" s="232">
        <v>200</v>
      </c>
      <c r="I177" s="233"/>
      <c r="J177" s="234">
        <f>ROUND(I177*H177,2)</f>
        <v>0</v>
      </c>
      <c r="K177" s="235"/>
      <c r="L177" s="44"/>
      <c r="M177" s="236" t="s">
        <v>1</v>
      </c>
      <c r="N177" s="237" t="s">
        <v>38</v>
      </c>
      <c r="O177" s="91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0" t="s">
        <v>175</v>
      </c>
      <c r="AT177" s="240" t="s">
        <v>171</v>
      </c>
      <c r="AU177" s="240" t="s">
        <v>82</v>
      </c>
      <c r="AY177" s="17" t="s">
        <v>169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7" t="s">
        <v>80</v>
      </c>
      <c r="BK177" s="241">
        <f>ROUND(I177*H177,2)</f>
        <v>0</v>
      </c>
      <c r="BL177" s="17" t="s">
        <v>175</v>
      </c>
      <c r="BM177" s="240" t="s">
        <v>605</v>
      </c>
    </row>
    <row r="178" s="2" customFormat="1" ht="16.5" customHeight="1">
      <c r="A178" s="38"/>
      <c r="B178" s="39"/>
      <c r="C178" s="228" t="s">
        <v>428</v>
      </c>
      <c r="D178" s="228" t="s">
        <v>171</v>
      </c>
      <c r="E178" s="229" t="s">
        <v>1357</v>
      </c>
      <c r="F178" s="230" t="s">
        <v>1358</v>
      </c>
      <c r="G178" s="231" t="s">
        <v>1325</v>
      </c>
      <c r="H178" s="232">
        <v>1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38</v>
      </c>
      <c r="O178" s="91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175</v>
      </c>
      <c r="AT178" s="240" t="s">
        <v>171</v>
      </c>
      <c r="AU178" s="240" t="s">
        <v>82</v>
      </c>
      <c r="AY178" s="17" t="s">
        <v>169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80</v>
      </c>
      <c r="BK178" s="241">
        <f>ROUND(I178*H178,2)</f>
        <v>0</v>
      </c>
      <c r="BL178" s="17" t="s">
        <v>175</v>
      </c>
      <c r="BM178" s="240" t="s">
        <v>614</v>
      </c>
    </row>
    <row r="179" s="2" customFormat="1" ht="16.5" customHeight="1">
      <c r="A179" s="38"/>
      <c r="B179" s="39"/>
      <c r="C179" s="228" t="s">
        <v>435</v>
      </c>
      <c r="D179" s="228" t="s">
        <v>171</v>
      </c>
      <c r="E179" s="229" t="s">
        <v>1359</v>
      </c>
      <c r="F179" s="230" t="s">
        <v>1360</v>
      </c>
      <c r="G179" s="231" t="s">
        <v>1325</v>
      </c>
      <c r="H179" s="232">
        <v>1</v>
      </c>
      <c r="I179" s="233"/>
      <c r="J179" s="234">
        <f>ROUND(I179*H179,2)</f>
        <v>0</v>
      </c>
      <c r="K179" s="235"/>
      <c r="L179" s="44"/>
      <c r="M179" s="236" t="s">
        <v>1</v>
      </c>
      <c r="N179" s="237" t="s">
        <v>38</v>
      </c>
      <c r="O179" s="91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0" t="s">
        <v>175</v>
      </c>
      <c r="AT179" s="240" t="s">
        <v>171</v>
      </c>
      <c r="AU179" s="240" t="s">
        <v>82</v>
      </c>
      <c r="AY179" s="17" t="s">
        <v>169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7" t="s">
        <v>80</v>
      </c>
      <c r="BK179" s="241">
        <f>ROUND(I179*H179,2)</f>
        <v>0</v>
      </c>
      <c r="BL179" s="17" t="s">
        <v>175</v>
      </c>
      <c r="BM179" s="240" t="s">
        <v>623</v>
      </c>
    </row>
    <row r="180" s="2" customFormat="1" ht="16.5" customHeight="1">
      <c r="A180" s="38"/>
      <c r="B180" s="39"/>
      <c r="C180" s="228" t="s">
        <v>439</v>
      </c>
      <c r="D180" s="228" t="s">
        <v>171</v>
      </c>
      <c r="E180" s="229" t="s">
        <v>1361</v>
      </c>
      <c r="F180" s="230" t="s">
        <v>1362</v>
      </c>
      <c r="G180" s="231" t="s">
        <v>1325</v>
      </c>
      <c r="H180" s="232">
        <v>1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38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175</v>
      </c>
      <c r="AT180" s="240" t="s">
        <v>171</v>
      </c>
      <c r="AU180" s="240" t="s">
        <v>82</v>
      </c>
      <c r="AY180" s="17" t="s">
        <v>169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80</v>
      </c>
      <c r="BK180" s="241">
        <f>ROUND(I180*H180,2)</f>
        <v>0</v>
      </c>
      <c r="BL180" s="17" t="s">
        <v>175</v>
      </c>
      <c r="BM180" s="240" t="s">
        <v>632</v>
      </c>
    </row>
    <row r="181" s="2" customFormat="1" ht="16.5" customHeight="1">
      <c r="A181" s="38"/>
      <c r="B181" s="39"/>
      <c r="C181" s="228" t="s">
        <v>444</v>
      </c>
      <c r="D181" s="228" t="s">
        <v>171</v>
      </c>
      <c r="E181" s="229" t="s">
        <v>1363</v>
      </c>
      <c r="F181" s="230" t="s">
        <v>1364</v>
      </c>
      <c r="G181" s="231" t="s">
        <v>1325</v>
      </c>
      <c r="H181" s="232">
        <v>1</v>
      </c>
      <c r="I181" s="233"/>
      <c r="J181" s="234">
        <f>ROUND(I181*H181,2)</f>
        <v>0</v>
      </c>
      <c r="K181" s="235"/>
      <c r="L181" s="44"/>
      <c r="M181" s="236" t="s">
        <v>1</v>
      </c>
      <c r="N181" s="237" t="s">
        <v>38</v>
      </c>
      <c r="O181" s="91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0" t="s">
        <v>175</v>
      </c>
      <c r="AT181" s="240" t="s">
        <v>171</v>
      </c>
      <c r="AU181" s="240" t="s">
        <v>82</v>
      </c>
      <c r="AY181" s="17" t="s">
        <v>169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7" t="s">
        <v>80</v>
      </c>
      <c r="BK181" s="241">
        <f>ROUND(I181*H181,2)</f>
        <v>0</v>
      </c>
      <c r="BL181" s="17" t="s">
        <v>175</v>
      </c>
      <c r="BM181" s="240" t="s">
        <v>641</v>
      </c>
    </row>
    <row r="182" s="2" customFormat="1" ht="16.5" customHeight="1">
      <c r="A182" s="38"/>
      <c r="B182" s="39"/>
      <c r="C182" s="228" t="s">
        <v>448</v>
      </c>
      <c r="D182" s="228" t="s">
        <v>171</v>
      </c>
      <c r="E182" s="229" t="s">
        <v>1365</v>
      </c>
      <c r="F182" s="230" t="s">
        <v>1366</v>
      </c>
      <c r="G182" s="231" t="s">
        <v>1325</v>
      </c>
      <c r="H182" s="232">
        <v>1</v>
      </c>
      <c r="I182" s="233"/>
      <c r="J182" s="234">
        <f>ROUND(I182*H182,2)</f>
        <v>0</v>
      </c>
      <c r="K182" s="235"/>
      <c r="L182" s="44"/>
      <c r="M182" s="286" t="s">
        <v>1</v>
      </c>
      <c r="N182" s="287" t="s">
        <v>38</v>
      </c>
      <c r="O182" s="288"/>
      <c r="P182" s="289">
        <f>O182*H182</f>
        <v>0</v>
      </c>
      <c r="Q182" s="289">
        <v>0</v>
      </c>
      <c r="R182" s="289">
        <f>Q182*H182</f>
        <v>0</v>
      </c>
      <c r="S182" s="289">
        <v>0</v>
      </c>
      <c r="T182" s="29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175</v>
      </c>
      <c r="AT182" s="240" t="s">
        <v>171</v>
      </c>
      <c r="AU182" s="240" t="s">
        <v>82</v>
      </c>
      <c r="AY182" s="17" t="s">
        <v>169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80</v>
      </c>
      <c r="BK182" s="241">
        <f>ROUND(I182*H182,2)</f>
        <v>0</v>
      </c>
      <c r="BL182" s="17" t="s">
        <v>175</v>
      </c>
      <c r="BM182" s="240" t="s">
        <v>648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fEbI938N6mpGgb+1FVRLpY1qfPCkW/EramcY+35tQMMemOuzuC/RXiRVFTiEleUSSmgHdaZCsffcECqgAQPQQg==" hashValue="a6/GEaV+2/PBjyQzqV0YGHOT8CVdTVreNBC07Vtsvqyto3rYHP6Ry7nzdhhaUa9xMlw9ignBW4P6oSZ1IwKFtQ==" algorithmName="SHA-512" password="CFC9"/>
  <autoFilter ref="C121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hidden="1" s="1" customFormat="1" ht="24.96" customHeight="1">
      <c r="B4" s="20"/>
      <c r="D4" s="149" t="s">
        <v>99</v>
      </c>
      <c r="L4" s="20"/>
      <c r="M4" s="150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51" t="s">
        <v>16</v>
      </c>
      <c r="L6" s="20"/>
    </row>
    <row r="7" hidden="1" s="1" customFormat="1" ht="16.5" customHeight="1">
      <c r="B7" s="20"/>
      <c r="E7" s="152" t="str">
        <f>'Rekapitulace stavby'!K6</f>
        <v>NYMBURK - REGENERACE PANELOVÉHO SÍDLIŠTĚ JANKOVICE</v>
      </c>
      <c r="F7" s="151"/>
      <c r="G7" s="151"/>
      <c r="H7" s="151"/>
      <c r="L7" s="20"/>
    </row>
    <row r="8" hidden="1" s="1" customFormat="1" ht="12" customHeight="1">
      <c r="B8" s="20"/>
      <c r="D8" s="151" t="s">
        <v>112</v>
      </c>
      <c r="L8" s="20"/>
    </row>
    <row r="9" hidden="1" s="2" customFormat="1" ht="16.5" customHeight="1">
      <c r="A9" s="38"/>
      <c r="B9" s="44"/>
      <c r="C9" s="38"/>
      <c r="D9" s="38"/>
      <c r="E9" s="152" t="s">
        <v>116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1" t="s">
        <v>120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3" t="s">
        <v>1367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30. 9. 2019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ROUND((SUM(BE126:BE147)),  2)</f>
        <v>0</v>
      </c>
      <c r="G35" s="38"/>
      <c r="H35" s="38"/>
      <c r="I35" s="165">
        <v>0.20999999999999999</v>
      </c>
      <c r="J35" s="164">
        <f>ROUND(((SUM(BE126:BE147))*I35),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39</v>
      </c>
      <c r="F36" s="164">
        <f>ROUND((SUM(BF126:BF147)),  2)</f>
        <v>0</v>
      </c>
      <c r="G36" s="38"/>
      <c r="H36" s="38"/>
      <c r="I36" s="165">
        <v>0.14999999999999999</v>
      </c>
      <c r="J36" s="164">
        <f>ROUND(((SUM(BF126:BF147))*I36),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ROUND((SUM(BG126:BG147)),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ROUND((SUM(BH126:BH147)),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ROUND((SUM(BI126:BI147)),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NYMBURK - REGENERACE PANELOVÉHO SÍDLIŠTĚ JANKOVICE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116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IV.etapa-VRN - Vedlejší rozpočtové náklady - IV.etapa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30. 9. 2019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1368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1369</v>
      </c>
      <c r="E100" s="197"/>
      <c r="F100" s="197"/>
      <c r="G100" s="197"/>
      <c r="H100" s="197"/>
      <c r="I100" s="197"/>
      <c r="J100" s="198">
        <f>J128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1370</v>
      </c>
      <c r="E101" s="197"/>
      <c r="F101" s="197"/>
      <c r="G101" s="197"/>
      <c r="H101" s="197"/>
      <c r="I101" s="197"/>
      <c r="J101" s="198">
        <f>J132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1371</v>
      </c>
      <c r="E102" s="197"/>
      <c r="F102" s="197"/>
      <c r="G102" s="197"/>
      <c r="H102" s="197"/>
      <c r="I102" s="197"/>
      <c r="J102" s="198">
        <f>J135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1372</v>
      </c>
      <c r="E103" s="197"/>
      <c r="F103" s="197"/>
      <c r="G103" s="197"/>
      <c r="H103" s="197"/>
      <c r="I103" s="197"/>
      <c r="J103" s="198">
        <f>J138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1373</v>
      </c>
      <c r="E104" s="197"/>
      <c r="F104" s="197"/>
      <c r="G104" s="197"/>
      <c r="H104" s="197"/>
      <c r="I104" s="197"/>
      <c r="J104" s="198">
        <f>J141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154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NYMBURK - REGENERACE PANELOVÉHO SÍDLIŠTĚ JANKOVICE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112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4" t="s">
        <v>116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120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IV.etapa-VRN - Vedlejší rozpočtové náklady - IV.etapa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32" t="s">
        <v>22</v>
      </c>
      <c r="J120" s="79" t="str">
        <f>IF(J14="","",J14)</f>
        <v>30. 9. 2019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 xml:space="preserve"> </v>
      </c>
      <c r="G122" s="40"/>
      <c r="H122" s="40"/>
      <c r="I122" s="32" t="s">
        <v>29</v>
      </c>
      <c r="J122" s="36" t="str">
        <f>E23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IF(E20="","",E20)</f>
        <v>Vyplň údaj</v>
      </c>
      <c r="G123" s="40"/>
      <c r="H123" s="40"/>
      <c r="I123" s="32" t="s">
        <v>31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155</v>
      </c>
      <c r="D125" s="203" t="s">
        <v>58</v>
      </c>
      <c r="E125" s="203" t="s">
        <v>54</v>
      </c>
      <c r="F125" s="203" t="s">
        <v>55</v>
      </c>
      <c r="G125" s="203" t="s">
        <v>156</v>
      </c>
      <c r="H125" s="203" t="s">
        <v>157</v>
      </c>
      <c r="I125" s="203" t="s">
        <v>158</v>
      </c>
      <c r="J125" s="204" t="s">
        <v>130</v>
      </c>
      <c r="K125" s="205" t="s">
        <v>159</v>
      </c>
      <c r="L125" s="206"/>
      <c r="M125" s="100" t="s">
        <v>1</v>
      </c>
      <c r="N125" s="101" t="s">
        <v>37</v>
      </c>
      <c r="O125" s="101" t="s">
        <v>160</v>
      </c>
      <c r="P125" s="101" t="s">
        <v>161</v>
      </c>
      <c r="Q125" s="101" t="s">
        <v>162</v>
      </c>
      <c r="R125" s="101" t="s">
        <v>163</v>
      </c>
      <c r="S125" s="101" t="s">
        <v>164</v>
      </c>
      <c r="T125" s="102" t="s">
        <v>165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166</v>
      </c>
      <c r="D126" s="40"/>
      <c r="E126" s="40"/>
      <c r="F126" s="40"/>
      <c r="G126" s="40"/>
      <c r="H126" s="40"/>
      <c r="I126" s="40"/>
      <c r="J126" s="207">
        <f>BK126</f>
        <v>0</v>
      </c>
      <c r="K126" s="40"/>
      <c r="L126" s="44"/>
      <c r="M126" s="103"/>
      <c r="N126" s="208"/>
      <c r="O126" s="104"/>
      <c r="P126" s="209">
        <f>P127</f>
        <v>0</v>
      </c>
      <c r="Q126" s="104"/>
      <c r="R126" s="209">
        <f>R127</f>
        <v>0</v>
      </c>
      <c r="S126" s="104"/>
      <c r="T126" s="210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132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72</v>
      </c>
      <c r="E127" s="215" t="s">
        <v>1374</v>
      </c>
      <c r="F127" s="215" t="s">
        <v>1375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P128+P132+P135+P138+P141</f>
        <v>0</v>
      </c>
      <c r="Q127" s="220"/>
      <c r="R127" s="221">
        <f>R128+R132+R135+R138+R141</f>
        <v>0</v>
      </c>
      <c r="S127" s="220"/>
      <c r="T127" s="222">
        <f>T128+T132+T135+T138+T141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191</v>
      </c>
      <c r="AT127" s="224" t="s">
        <v>72</v>
      </c>
      <c r="AU127" s="224" t="s">
        <v>73</v>
      </c>
      <c r="AY127" s="223" t="s">
        <v>169</v>
      </c>
      <c r="BK127" s="225">
        <f>BK128+BK132+BK135+BK138+BK141</f>
        <v>0</v>
      </c>
    </row>
    <row r="128" s="12" customFormat="1" ht="22.8" customHeight="1">
      <c r="A128" s="12"/>
      <c r="B128" s="212"/>
      <c r="C128" s="213"/>
      <c r="D128" s="214" t="s">
        <v>72</v>
      </c>
      <c r="E128" s="226" t="s">
        <v>1376</v>
      </c>
      <c r="F128" s="226" t="s">
        <v>1377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SUM(P129:P131)</f>
        <v>0</v>
      </c>
      <c r="Q128" s="220"/>
      <c r="R128" s="221">
        <f>SUM(R129:R131)</f>
        <v>0</v>
      </c>
      <c r="S128" s="220"/>
      <c r="T128" s="22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191</v>
      </c>
      <c r="AT128" s="224" t="s">
        <v>72</v>
      </c>
      <c r="AU128" s="224" t="s">
        <v>80</v>
      </c>
      <c r="AY128" s="223" t="s">
        <v>169</v>
      </c>
      <c r="BK128" s="225">
        <f>SUM(BK129:BK131)</f>
        <v>0</v>
      </c>
    </row>
    <row r="129" s="2" customFormat="1" ht="16.5" customHeight="1">
      <c r="A129" s="38"/>
      <c r="B129" s="39"/>
      <c r="C129" s="228" t="s">
        <v>80</v>
      </c>
      <c r="D129" s="228" t="s">
        <v>171</v>
      </c>
      <c r="E129" s="229" t="s">
        <v>1378</v>
      </c>
      <c r="F129" s="230" t="s">
        <v>1379</v>
      </c>
      <c r="G129" s="231" t="s">
        <v>659</v>
      </c>
      <c r="H129" s="232">
        <v>1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38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1380</v>
      </c>
      <c r="AT129" s="240" t="s">
        <v>171</v>
      </c>
      <c r="AU129" s="240" t="s">
        <v>82</v>
      </c>
      <c r="AY129" s="17" t="s">
        <v>169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80</v>
      </c>
      <c r="BK129" s="241">
        <f>ROUND(I129*H129,2)</f>
        <v>0</v>
      </c>
      <c r="BL129" s="17" t="s">
        <v>1380</v>
      </c>
      <c r="BM129" s="240" t="s">
        <v>1381</v>
      </c>
    </row>
    <row r="130" s="2" customFormat="1" ht="24.15" customHeight="1">
      <c r="A130" s="38"/>
      <c r="B130" s="39"/>
      <c r="C130" s="228" t="s">
        <v>82</v>
      </c>
      <c r="D130" s="228" t="s">
        <v>171</v>
      </c>
      <c r="E130" s="229" t="s">
        <v>1382</v>
      </c>
      <c r="F130" s="230" t="s">
        <v>1383</v>
      </c>
      <c r="G130" s="231" t="s">
        <v>659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38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1380</v>
      </c>
      <c r="AT130" s="240" t="s">
        <v>171</v>
      </c>
      <c r="AU130" s="240" t="s">
        <v>82</v>
      </c>
      <c r="AY130" s="17" t="s">
        <v>169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80</v>
      </c>
      <c r="BK130" s="241">
        <f>ROUND(I130*H130,2)</f>
        <v>0</v>
      </c>
      <c r="BL130" s="17" t="s">
        <v>1380</v>
      </c>
      <c r="BM130" s="240" t="s">
        <v>1384</v>
      </c>
    </row>
    <row r="131" s="2" customFormat="1" ht="24.15" customHeight="1">
      <c r="A131" s="38"/>
      <c r="B131" s="39"/>
      <c r="C131" s="228" t="s">
        <v>184</v>
      </c>
      <c r="D131" s="228" t="s">
        <v>171</v>
      </c>
      <c r="E131" s="229" t="s">
        <v>1385</v>
      </c>
      <c r="F131" s="230" t="s">
        <v>1386</v>
      </c>
      <c r="G131" s="231" t="s">
        <v>659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38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1380</v>
      </c>
      <c r="AT131" s="240" t="s">
        <v>171</v>
      </c>
      <c r="AU131" s="240" t="s">
        <v>82</v>
      </c>
      <c r="AY131" s="17" t="s">
        <v>169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80</v>
      </c>
      <c r="BK131" s="241">
        <f>ROUND(I131*H131,2)</f>
        <v>0</v>
      </c>
      <c r="BL131" s="17" t="s">
        <v>1380</v>
      </c>
      <c r="BM131" s="240" t="s">
        <v>1387</v>
      </c>
    </row>
    <row r="132" s="12" customFormat="1" ht="22.8" customHeight="1">
      <c r="A132" s="12"/>
      <c r="B132" s="212"/>
      <c r="C132" s="213"/>
      <c r="D132" s="214" t="s">
        <v>72</v>
      </c>
      <c r="E132" s="226" t="s">
        <v>1388</v>
      </c>
      <c r="F132" s="226" t="s">
        <v>1389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SUM(P133:P134)</f>
        <v>0</v>
      </c>
      <c r="Q132" s="220"/>
      <c r="R132" s="221">
        <f>SUM(R133:R134)</f>
        <v>0</v>
      </c>
      <c r="S132" s="220"/>
      <c r="T132" s="22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191</v>
      </c>
      <c r="AT132" s="224" t="s">
        <v>72</v>
      </c>
      <c r="AU132" s="224" t="s">
        <v>80</v>
      </c>
      <c r="AY132" s="223" t="s">
        <v>169</v>
      </c>
      <c r="BK132" s="225">
        <f>SUM(BK133:BK134)</f>
        <v>0</v>
      </c>
    </row>
    <row r="133" s="2" customFormat="1" ht="16.5" customHeight="1">
      <c r="A133" s="38"/>
      <c r="B133" s="39"/>
      <c r="C133" s="228" t="s">
        <v>175</v>
      </c>
      <c r="D133" s="228" t="s">
        <v>171</v>
      </c>
      <c r="E133" s="229" t="s">
        <v>1390</v>
      </c>
      <c r="F133" s="230" t="s">
        <v>1389</v>
      </c>
      <c r="G133" s="231" t="s">
        <v>659</v>
      </c>
      <c r="H133" s="232">
        <v>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38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1380</v>
      </c>
      <c r="AT133" s="240" t="s">
        <v>171</v>
      </c>
      <c r="AU133" s="240" t="s">
        <v>82</v>
      </c>
      <c r="AY133" s="17" t="s">
        <v>169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80</v>
      </c>
      <c r="BK133" s="241">
        <f>ROUND(I133*H133,2)</f>
        <v>0</v>
      </c>
      <c r="BL133" s="17" t="s">
        <v>1380</v>
      </c>
      <c r="BM133" s="240" t="s">
        <v>1391</v>
      </c>
    </row>
    <row r="134" s="2" customFormat="1" ht="24.15" customHeight="1">
      <c r="A134" s="38"/>
      <c r="B134" s="39"/>
      <c r="C134" s="228" t="s">
        <v>191</v>
      </c>
      <c r="D134" s="228" t="s">
        <v>171</v>
      </c>
      <c r="E134" s="229" t="s">
        <v>1392</v>
      </c>
      <c r="F134" s="230" t="s">
        <v>1393</v>
      </c>
      <c r="G134" s="231" t="s">
        <v>659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38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1380</v>
      </c>
      <c r="AT134" s="240" t="s">
        <v>171</v>
      </c>
      <c r="AU134" s="240" t="s">
        <v>82</v>
      </c>
      <c r="AY134" s="17" t="s">
        <v>169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80</v>
      </c>
      <c r="BK134" s="241">
        <f>ROUND(I134*H134,2)</f>
        <v>0</v>
      </c>
      <c r="BL134" s="17" t="s">
        <v>1380</v>
      </c>
      <c r="BM134" s="240" t="s">
        <v>1394</v>
      </c>
    </row>
    <row r="135" s="12" customFormat="1" ht="22.8" customHeight="1">
      <c r="A135" s="12"/>
      <c r="B135" s="212"/>
      <c r="C135" s="213"/>
      <c r="D135" s="214" t="s">
        <v>72</v>
      </c>
      <c r="E135" s="226" t="s">
        <v>1395</v>
      </c>
      <c r="F135" s="226" t="s">
        <v>1396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191</v>
      </c>
      <c r="AT135" s="224" t="s">
        <v>72</v>
      </c>
      <c r="AU135" s="224" t="s">
        <v>80</v>
      </c>
      <c r="AY135" s="223" t="s">
        <v>169</v>
      </c>
      <c r="BK135" s="225">
        <f>SUM(BK136:BK137)</f>
        <v>0</v>
      </c>
    </row>
    <row r="136" s="2" customFormat="1" ht="37.8" customHeight="1">
      <c r="A136" s="38"/>
      <c r="B136" s="39"/>
      <c r="C136" s="228" t="s">
        <v>196</v>
      </c>
      <c r="D136" s="228" t="s">
        <v>171</v>
      </c>
      <c r="E136" s="229" t="s">
        <v>1397</v>
      </c>
      <c r="F136" s="230" t="s">
        <v>1398</v>
      </c>
      <c r="G136" s="231" t="s">
        <v>659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38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1380</v>
      </c>
      <c r="AT136" s="240" t="s">
        <v>171</v>
      </c>
      <c r="AU136" s="240" t="s">
        <v>82</v>
      </c>
      <c r="AY136" s="17" t="s">
        <v>169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80</v>
      </c>
      <c r="BK136" s="241">
        <f>ROUND(I136*H136,2)</f>
        <v>0</v>
      </c>
      <c r="BL136" s="17" t="s">
        <v>1380</v>
      </c>
      <c r="BM136" s="240" t="s">
        <v>1399</v>
      </c>
    </row>
    <row r="137" s="2" customFormat="1" ht="21.75" customHeight="1">
      <c r="A137" s="38"/>
      <c r="B137" s="39"/>
      <c r="C137" s="228" t="s">
        <v>201</v>
      </c>
      <c r="D137" s="228" t="s">
        <v>171</v>
      </c>
      <c r="E137" s="229" t="s">
        <v>1400</v>
      </c>
      <c r="F137" s="230" t="s">
        <v>1401</v>
      </c>
      <c r="G137" s="231" t="s">
        <v>659</v>
      </c>
      <c r="H137" s="232">
        <v>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38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1380</v>
      </c>
      <c r="AT137" s="240" t="s">
        <v>171</v>
      </c>
      <c r="AU137" s="240" t="s">
        <v>82</v>
      </c>
      <c r="AY137" s="17" t="s">
        <v>169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80</v>
      </c>
      <c r="BK137" s="241">
        <f>ROUND(I137*H137,2)</f>
        <v>0</v>
      </c>
      <c r="BL137" s="17" t="s">
        <v>1380</v>
      </c>
      <c r="BM137" s="240" t="s">
        <v>1402</v>
      </c>
    </row>
    <row r="138" s="12" customFormat="1" ht="22.8" customHeight="1">
      <c r="A138" s="12"/>
      <c r="B138" s="212"/>
      <c r="C138" s="213"/>
      <c r="D138" s="214" t="s">
        <v>72</v>
      </c>
      <c r="E138" s="226" t="s">
        <v>1403</v>
      </c>
      <c r="F138" s="226" t="s">
        <v>1366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SUM(P139:P140)</f>
        <v>0</v>
      </c>
      <c r="Q138" s="220"/>
      <c r="R138" s="221">
        <f>SUM(R139:R140)</f>
        <v>0</v>
      </c>
      <c r="S138" s="220"/>
      <c r="T138" s="222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191</v>
      </c>
      <c r="AT138" s="224" t="s">
        <v>72</v>
      </c>
      <c r="AU138" s="224" t="s">
        <v>80</v>
      </c>
      <c r="AY138" s="223" t="s">
        <v>169</v>
      </c>
      <c r="BK138" s="225">
        <f>SUM(BK139:BK140)</f>
        <v>0</v>
      </c>
    </row>
    <row r="139" s="2" customFormat="1" ht="16.5" customHeight="1">
      <c r="A139" s="38"/>
      <c r="B139" s="39"/>
      <c r="C139" s="228" t="s">
        <v>205</v>
      </c>
      <c r="D139" s="228" t="s">
        <v>171</v>
      </c>
      <c r="E139" s="229" t="s">
        <v>1404</v>
      </c>
      <c r="F139" s="230" t="s">
        <v>1405</v>
      </c>
      <c r="G139" s="231" t="s">
        <v>659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38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1380</v>
      </c>
      <c r="AT139" s="240" t="s">
        <v>171</v>
      </c>
      <c r="AU139" s="240" t="s">
        <v>82</v>
      </c>
      <c r="AY139" s="17" t="s">
        <v>169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80</v>
      </c>
      <c r="BK139" s="241">
        <f>ROUND(I139*H139,2)</f>
        <v>0</v>
      </c>
      <c r="BL139" s="17" t="s">
        <v>1380</v>
      </c>
      <c r="BM139" s="240" t="s">
        <v>1406</v>
      </c>
    </row>
    <row r="140" s="2" customFormat="1" ht="21.75" customHeight="1">
      <c r="A140" s="38"/>
      <c r="B140" s="39"/>
      <c r="C140" s="228" t="s">
        <v>210</v>
      </c>
      <c r="D140" s="228" t="s">
        <v>171</v>
      </c>
      <c r="E140" s="229" t="s">
        <v>1407</v>
      </c>
      <c r="F140" s="230" t="s">
        <v>1408</v>
      </c>
      <c r="G140" s="231" t="s">
        <v>871</v>
      </c>
      <c r="H140" s="232">
        <v>40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38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1380</v>
      </c>
      <c r="AT140" s="240" t="s">
        <v>171</v>
      </c>
      <c r="AU140" s="240" t="s">
        <v>82</v>
      </c>
      <c r="AY140" s="17" t="s">
        <v>169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80</v>
      </c>
      <c r="BK140" s="241">
        <f>ROUND(I140*H140,2)</f>
        <v>0</v>
      </c>
      <c r="BL140" s="17" t="s">
        <v>1380</v>
      </c>
      <c r="BM140" s="240" t="s">
        <v>1409</v>
      </c>
    </row>
    <row r="141" s="12" customFormat="1" ht="22.8" customHeight="1">
      <c r="A141" s="12"/>
      <c r="B141" s="212"/>
      <c r="C141" s="213"/>
      <c r="D141" s="214" t="s">
        <v>72</v>
      </c>
      <c r="E141" s="226" t="s">
        <v>1410</v>
      </c>
      <c r="F141" s="226" t="s">
        <v>1411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SUM(P142:P147)</f>
        <v>0</v>
      </c>
      <c r="Q141" s="220"/>
      <c r="R141" s="221">
        <f>SUM(R142:R147)</f>
        <v>0</v>
      </c>
      <c r="S141" s="220"/>
      <c r="T141" s="222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191</v>
      </c>
      <c r="AT141" s="224" t="s">
        <v>72</v>
      </c>
      <c r="AU141" s="224" t="s">
        <v>80</v>
      </c>
      <c r="AY141" s="223" t="s">
        <v>169</v>
      </c>
      <c r="BK141" s="225">
        <f>SUM(BK142:BK147)</f>
        <v>0</v>
      </c>
    </row>
    <row r="142" s="2" customFormat="1" ht="24.15" customHeight="1">
      <c r="A142" s="38"/>
      <c r="B142" s="39"/>
      <c r="C142" s="228" t="s">
        <v>215</v>
      </c>
      <c r="D142" s="228" t="s">
        <v>171</v>
      </c>
      <c r="E142" s="229" t="s">
        <v>1412</v>
      </c>
      <c r="F142" s="230" t="s">
        <v>1413</v>
      </c>
      <c r="G142" s="231" t="s">
        <v>659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38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1380</v>
      </c>
      <c r="AT142" s="240" t="s">
        <v>171</v>
      </c>
      <c r="AU142" s="240" t="s">
        <v>82</v>
      </c>
      <c r="AY142" s="17" t="s">
        <v>169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80</v>
      </c>
      <c r="BK142" s="241">
        <f>ROUND(I142*H142,2)</f>
        <v>0</v>
      </c>
      <c r="BL142" s="17" t="s">
        <v>1380</v>
      </c>
      <c r="BM142" s="240" t="s">
        <v>1414</v>
      </c>
    </row>
    <row r="143" s="2" customFormat="1" ht="37.8" customHeight="1">
      <c r="A143" s="38"/>
      <c r="B143" s="39"/>
      <c r="C143" s="228" t="s">
        <v>219</v>
      </c>
      <c r="D143" s="228" t="s">
        <v>171</v>
      </c>
      <c r="E143" s="229" t="s">
        <v>1415</v>
      </c>
      <c r="F143" s="230" t="s">
        <v>1416</v>
      </c>
      <c r="G143" s="231" t="s">
        <v>577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38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1380</v>
      </c>
      <c r="AT143" s="240" t="s">
        <v>171</v>
      </c>
      <c r="AU143" s="240" t="s">
        <v>82</v>
      </c>
      <c r="AY143" s="17" t="s">
        <v>169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80</v>
      </c>
      <c r="BK143" s="241">
        <f>ROUND(I143*H143,2)</f>
        <v>0</v>
      </c>
      <c r="BL143" s="17" t="s">
        <v>1380</v>
      </c>
      <c r="BM143" s="240" t="s">
        <v>1417</v>
      </c>
    </row>
    <row r="144" s="2" customFormat="1" ht="37.8" customHeight="1">
      <c r="A144" s="38"/>
      <c r="B144" s="39"/>
      <c r="C144" s="228" t="s">
        <v>223</v>
      </c>
      <c r="D144" s="228" t="s">
        <v>171</v>
      </c>
      <c r="E144" s="229" t="s">
        <v>1418</v>
      </c>
      <c r="F144" s="230" t="s">
        <v>1419</v>
      </c>
      <c r="G144" s="231" t="s">
        <v>577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38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1380</v>
      </c>
      <c r="AT144" s="240" t="s">
        <v>171</v>
      </c>
      <c r="AU144" s="240" t="s">
        <v>82</v>
      </c>
      <c r="AY144" s="17" t="s">
        <v>169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80</v>
      </c>
      <c r="BK144" s="241">
        <f>ROUND(I144*H144,2)</f>
        <v>0</v>
      </c>
      <c r="BL144" s="17" t="s">
        <v>1380</v>
      </c>
      <c r="BM144" s="240" t="s">
        <v>1420</v>
      </c>
    </row>
    <row r="145" s="2" customFormat="1" ht="21.75" customHeight="1">
      <c r="A145" s="38"/>
      <c r="B145" s="39"/>
      <c r="C145" s="228" t="s">
        <v>228</v>
      </c>
      <c r="D145" s="228" t="s">
        <v>171</v>
      </c>
      <c r="E145" s="229" t="s">
        <v>1421</v>
      </c>
      <c r="F145" s="230" t="s">
        <v>1422</v>
      </c>
      <c r="G145" s="231" t="s">
        <v>659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38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1380</v>
      </c>
      <c r="AT145" s="240" t="s">
        <v>171</v>
      </c>
      <c r="AU145" s="240" t="s">
        <v>82</v>
      </c>
      <c r="AY145" s="17" t="s">
        <v>169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80</v>
      </c>
      <c r="BK145" s="241">
        <f>ROUND(I145*H145,2)</f>
        <v>0</v>
      </c>
      <c r="BL145" s="17" t="s">
        <v>1380</v>
      </c>
      <c r="BM145" s="240" t="s">
        <v>1423</v>
      </c>
    </row>
    <row r="146" s="2" customFormat="1" ht="16.5" customHeight="1">
      <c r="A146" s="38"/>
      <c r="B146" s="39"/>
      <c r="C146" s="228" t="s">
        <v>232</v>
      </c>
      <c r="D146" s="228" t="s">
        <v>171</v>
      </c>
      <c r="E146" s="229" t="s">
        <v>1424</v>
      </c>
      <c r="F146" s="230" t="s">
        <v>1425</v>
      </c>
      <c r="G146" s="231" t="s">
        <v>659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38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1380</v>
      </c>
      <c r="AT146" s="240" t="s">
        <v>171</v>
      </c>
      <c r="AU146" s="240" t="s">
        <v>82</v>
      </c>
      <c r="AY146" s="17" t="s">
        <v>169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80</v>
      </c>
      <c r="BK146" s="241">
        <f>ROUND(I146*H146,2)</f>
        <v>0</v>
      </c>
      <c r="BL146" s="17" t="s">
        <v>1380</v>
      </c>
      <c r="BM146" s="240" t="s">
        <v>1426</v>
      </c>
    </row>
    <row r="147" s="2" customFormat="1" ht="16.5" customHeight="1">
      <c r="A147" s="38"/>
      <c r="B147" s="39"/>
      <c r="C147" s="228" t="s">
        <v>8</v>
      </c>
      <c r="D147" s="228" t="s">
        <v>171</v>
      </c>
      <c r="E147" s="229" t="s">
        <v>1427</v>
      </c>
      <c r="F147" s="230" t="s">
        <v>1428</v>
      </c>
      <c r="G147" s="231" t="s">
        <v>659</v>
      </c>
      <c r="H147" s="232">
        <v>1</v>
      </c>
      <c r="I147" s="233"/>
      <c r="J147" s="234">
        <f>ROUND(I147*H147,2)</f>
        <v>0</v>
      </c>
      <c r="K147" s="235"/>
      <c r="L147" s="44"/>
      <c r="M147" s="286" t="s">
        <v>1</v>
      </c>
      <c r="N147" s="287" t="s">
        <v>38</v>
      </c>
      <c r="O147" s="288"/>
      <c r="P147" s="289">
        <f>O147*H147</f>
        <v>0</v>
      </c>
      <c r="Q147" s="289">
        <v>0</v>
      </c>
      <c r="R147" s="289">
        <f>Q147*H147</f>
        <v>0</v>
      </c>
      <c r="S147" s="289">
        <v>0</v>
      </c>
      <c r="T147" s="29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1380</v>
      </c>
      <c r="AT147" s="240" t="s">
        <v>171</v>
      </c>
      <c r="AU147" s="240" t="s">
        <v>82</v>
      </c>
      <c r="AY147" s="17" t="s">
        <v>169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80</v>
      </c>
      <c r="BK147" s="241">
        <f>ROUND(I147*H147,2)</f>
        <v>0</v>
      </c>
      <c r="BL147" s="17" t="s">
        <v>1380</v>
      </c>
      <c r="BM147" s="240" t="s">
        <v>1429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rF2GtG6qdGdA4ZTzf1ekvcmRHPJygEJJnLaoAipncrGAWzDsuoQxWJdqqtwEXiw4EpTS8qC+f//rSEM4Z8HJdg==" hashValue="OKT78TjbOsiclPCKvbK49fA4en7FysNxi14MTsKzGsA1CCvyU436vPBtfTLggHNvP1VAaoTVY+6fAQ8Djrun5g==" algorithmName="SHA-512" password="CFC9"/>
  <autoFilter ref="C125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0"/>
    </row>
    <row r="4" s="1" customFormat="1" ht="24.96" customHeight="1">
      <c r="B4" s="20"/>
      <c r="C4" s="149" t="s">
        <v>1430</v>
      </c>
      <c r="H4" s="20"/>
    </row>
    <row r="5" s="1" customFormat="1" ht="12" customHeight="1">
      <c r="B5" s="20"/>
      <c r="C5" s="291" t="s">
        <v>13</v>
      </c>
      <c r="D5" s="157" t="s">
        <v>14</v>
      </c>
      <c r="E5" s="1"/>
      <c r="F5" s="1"/>
      <c r="H5" s="20"/>
    </row>
    <row r="6" s="1" customFormat="1" ht="36.96" customHeight="1">
      <c r="B6" s="20"/>
      <c r="C6" s="292" t="s">
        <v>16</v>
      </c>
      <c r="D6" s="293" t="s">
        <v>17</v>
      </c>
      <c r="E6" s="1"/>
      <c r="F6" s="1"/>
      <c r="H6" s="20"/>
    </row>
    <row r="7" s="1" customFormat="1" ht="16.5" customHeight="1">
      <c r="B7" s="20"/>
      <c r="C7" s="151" t="s">
        <v>22</v>
      </c>
      <c r="D7" s="154" t="str">
        <f>'Rekapitulace stavby'!AN8</f>
        <v>30. 9. 2019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0"/>
      <c r="B9" s="294"/>
      <c r="C9" s="295" t="s">
        <v>54</v>
      </c>
      <c r="D9" s="296" t="s">
        <v>55</v>
      </c>
      <c r="E9" s="296" t="s">
        <v>156</v>
      </c>
      <c r="F9" s="297" t="s">
        <v>1431</v>
      </c>
      <c r="G9" s="200"/>
      <c r="H9" s="294"/>
    </row>
    <row r="10" s="2" customFormat="1" ht="26.4" customHeight="1">
      <c r="A10" s="38"/>
      <c r="B10" s="44"/>
      <c r="C10" s="298" t="s">
        <v>1432</v>
      </c>
      <c r="D10" s="298" t="s">
        <v>84</v>
      </c>
      <c r="E10" s="38"/>
      <c r="F10" s="38"/>
      <c r="G10" s="38"/>
      <c r="H10" s="44"/>
    </row>
    <row r="11" s="2" customFormat="1" ht="16.8" customHeight="1">
      <c r="A11" s="38"/>
      <c r="B11" s="44"/>
      <c r="C11" s="299" t="s">
        <v>93</v>
      </c>
      <c r="D11" s="300" t="s">
        <v>94</v>
      </c>
      <c r="E11" s="301" t="s">
        <v>1</v>
      </c>
      <c r="F11" s="302">
        <v>338.80000000000001</v>
      </c>
      <c r="G11" s="38"/>
      <c r="H11" s="44"/>
    </row>
    <row r="12" s="2" customFormat="1" ht="16.8" customHeight="1">
      <c r="A12" s="38"/>
      <c r="B12" s="44"/>
      <c r="C12" s="303" t="s">
        <v>93</v>
      </c>
      <c r="D12" s="303" t="s">
        <v>95</v>
      </c>
      <c r="E12" s="17" t="s">
        <v>1</v>
      </c>
      <c r="F12" s="304">
        <v>338.80000000000001</v>
      </c>
      <c r="G12" s="38"/>
      <c r="H12" s="44"/>
    </row>
    <row r="13" s="2" customFormat="1" ht="16.8" customHeight="1">
      <c r="A13" s="38"/>
      <c r="B13" s="44"/>
      <c r="C13" s="305" t="s">
        <v>1433</v>
      </c>
      <c r="D13" s="38"/>
      <c r="E13" s="38"/>
      <c r="F13" s="38"/>
      <c r="G13" s="38"/>
      <c r="H13" s="44"/>
    </row>
    <row r="14" s="2" customFormat="1">
      <c r="A14" s="38"/>
      <c r="B14" s="44"/>
      <c r="C14" s="303" t="s">
        <v>1229</v>
      </c>
      <c r="D14" s="303" t="s">
        <v>1230</v>
      </c>
      <c r="E14" s="17" t="s">
        <v>284</v>
      </c>
      <c r="F14" s="304">
        <v>1030.6400000000001</v>
      </c>
      <c r="G14" s="38"/>
      <c r="H14" s="44"/>
    </row>
    <row r="15" s="2" customFormat="1" ht="16.8" customHeight="1">
      <c r="A15" s="38"/>
      <c r="B15" s="44"/>
      <c r="C15" s="303" t="s">
        <v>1214</v>
      </c>
      <c r="D15" s="303" t="s">
        <v>1215</v>
      </c>
      <c r="E15" s="17" t="s">
        <v>284</v>
      </c>
      <c r="F15" s="304">
        <v>3183.6799999999998</v>
      </c>
      <c r="G15" s="38"/>
      <c r="H15" s="44"/>
    </row>
    <row r="16" s="2" customFormat="1" ht="16.8" customHeight="1">
      <c r="A16" s="38"/>
      <c r="B16" s="44"/>
      <c r="C16" s="303" t="s">
        <v>1219</v>
      </c>
      <c r="D16" s="303" t="s">
        <v>1220</v>
      </c>
      <c r="E16" s="17" t="s">
        <v>284</v>
      </c>
      <c r="F16" s="304">
        <v>28653.119999999999</v>
      </c>
      <c r="G16" s="38"/>
      <c r="H16" s="44"/>
    </row>
    <row r="17" s="2" customFormat="1" ht="16.8" customHeight="1">
      <c r="A17" s="38"/>
      <c r="B17" s="44"/>
      <c r="C17" s="299" t="s">
        <v>96</v>
      </c>
      <c r="D17" s="300" t="s">
        <v>97</v>
      </c>
      <c r="E17" s="301" t="s">
        <v>1</v>
      </c>
      <c r="F17" s="302">
        <v>691.84000000000003</v>
      </c>
      <c r="G17" s="38"/>
      <c r="H17" s="44"/>
    </row>
    <row r="18" s="2" customFormat="1" ht="16.8" customHeight="1">
      <c r="A18" s="38"/>
      <c r="B18" s="44"/>
      <c r="C18" s="303" t="s">
        <v>96</v>
      </c>
      <c r="D18" s="303" t="s">
        <v>98</v>
      </c>
      <c r="E18" s="17" t="s">
        <v>1</v>
      </c>
      <c r="F18" s="304">
        <v>691.84000000000003</v>
      </c>
      <c r="G18" s="38"/>
      <c r="H18" s="44"/>
    </row>
    <row r="19" s="2" customFormat="1" ht="16.8" customHeight="1">
      <c r="A19" s="38"/>
      <c r="B19" s="44"/>
      <c r="C19" s="305" t="s">
        <v>1433</v>
      </c>
      <c r="D19" s="38"/>
      <c r="E19" s="38"/>
      <c r="F19" s="38"/>
      <c r="G19" s="38"/>
      <c r="H19" s="44"/>
    </row>
    <row r="20" s="2" customFormat="1">
      <c r="A20" s="38"/>
      <c r="B20" s="44"/>
      <c r="C20" s="303" t="s">
        <v>1229</v>
      </c>
      <c r="D20" s="303" t="s">
        <v>1230</v>
      </c>
      <c r="E20" s="17" t="s">
        <v>284</v>
      </c>
      <c r="F20" s="304">
        <v>1030.6400000000001</v>
      </c>
      <c r="G20" s="38"/>
      <c r="H20" s="44"/>
    </row>
    <row r="21" s="2" customFormat="1" ht="16.8" customHeight="1">
      <c r="A21" s="38"/>
      <c r="B21" s="44"/>
      <c r="C21" s="303" t="s">
        <v>1204</v>
      </c>
      <c r="D21" s="303" t="s">
        <v>1205</v>
      </c>
      <c r="E21" s="17" t="s">
        <v>284</v>
      </c>
      <c r="F21" s="304">
        <v>2301.4650000000001</v>
      </c>
      <c r="G21" s="38"/>
      <c r="H21" s="44"/>
    </row>
    <row r="22" s="2" customFormat="1" ht="16.8" customHeight="1">
      <c r="A22" s="38"/>
      <c r="B22" s="44"/>
      <c r="C22" s="303" t="s">
        <v>1209</v>
      </c>
      <c r="D22" s="303" t="s">
        <v>1210</v>
      </c>
      <c r="E22" s="17" t="s">
        <v>284</v>
      </c>
      <c r="F22" s="304">
        <v>20713.185000000001</v>
      </c>
      <c r="G22" s="38"/>
      <c r="H22" s="44"/>
    </row>
    <row r="23" s="2" customFormat="1" ht="16.8" customHeight="1">
      <c r="A23" s="38"/>
      <c r="B23" s="44"/>
      <c r="C23" s="299" t="s">
        <v>100</v>
      </c>
      <c r="D23" s="300" t="s">
        <v>101</v>
      </c>
      <c r="E23" s="301" t="s">
        <v>1</v>
      </c>
      <c r="F23" s="302">
        <v>2844.8800000000001</v>
      </c>
      <c r="G23" s="38"/>
      <c r="H23" s="44"/>
    </row>
    <row r="24" s="2" customFormat="1" ht="16.8" customHeight="1">
      <c r="A24" s="38"/>
      <c r="B24" s="44"/>
      <c r="C24" s="303" t="s">
        <v>100</v>
      </c>
      <c r="D24" s="303" t="s">
        <v>1227</v>
      </c>
      <c r="E24" s="17" t="s">
        <v>1</v>
      </c>
      <c r="F24" s="304">
        <v>2844.8800000000001</v>
      </c>
      <c r="G24" s="38"/>
      <c r="H24" s="44"/>
    </row>
    <row r="25" s="2" customFormat="1" ht="16.8" customHeight="1">
      <c r="A25" s="38"/>
      <c r="B25" s="44"/>
      <c r="C25" s="305" t="s">
        <v>1433</v>
      </c>
      <c r="D25" s="38"/>
      <c r="E25" s="38"/>
      <c r="F25" s="38"/>
      <c r="G25" s="38"/>
      <c r="H25" s="44"/>
    </row>
    <row r="26" s="2" customFormat="1">
      <c r="A26" s="38"/>
      <c r="B26" s="44"/>
      <c r="C26" s="303" t="s">
        <v>1224</v>
      </c>
      <c r="D26" s="303" t="s">
        <v>1225</v>
      </c>
      <c r="E26" s="17" t="s">
        <v>284</v>
      </c>
      <c r="F26" s="304">
        <v>2844.8800000000001</v>
      </c>
      <c r="G26" s="38"/>
      <c r="H26" s="44"/>
    </row>
    <row r="27" s="2" customFormat="1" ht="16.8" customHeight="1">
      <c r="A27" s="38"/>
      <c r="B27" s="44"/>
      <c r="C27" s="303" t="s">
        <v>1214</v>
      </c>
      <c r="D27" s="303" t="s">
        <v>1215</v>
      </c>
      <c r="E27" s="17" t="s">
        <v>284</v>
      </c>
      <c r="F27" s="304">
        <v>3183.6799999999998</v>
      </c>
      <c r="G27" s="38"/>
      <c r="H27" s="44"/>
    </row>
    <row r="28" s="2" customFormat="1" ht="16.8" customHeight="1">
      <c r="A28" s="38"/>
      <c r="B28" s="44"/>
      <c r="C28" s="303" t="s">
        <v>1219</v>
      </c>
      <c r="D28" s="303" t="s">
        <v>1220</v>
      </c>
      <c r="E28" s="17" t="s">
        <v>284</v>
      </c>
      <c r="F28" s="304">
        <v>28653.119999999999</v>
      </c>
      <c r="G28" s="38"/>
      <c r="H28" s="44"/>
    </row>
    <row r="29" s="2" customFormat="1" ht="16.8" customHeight="1">
      <c r="A29" s="38"/>
      <c r="B29" s="44"/>
      <c r="C29" s="299" t="s">
        <v>103</v>
      </c>
      <c r="D29" s="300" t="s">
        <v>104</v>
      </c>
      <c r="E29" s="301" t="s">
        <v>1</v>
      </c>
      <c r="F29" s="302">
        <v>1609.625</v>
      </c>
      <c r="G29" s="38"/>
      <c r="H29" s="44"/>
    </row>
    <row r="30" s="2" customFormat="1" ht="16.8" customHeight="1">
      <c r="A30" s="38"/>
      <c r="B30" s="44"/>
      <c r="C30" s="303" t="s">
        <v>103</v>
      </c>
      <c r="D30" s="303" t="s">
        <v>1236</v>
      </c>
      <c r="E30" s="17" t="s">
        <v>1</v>
      </c>
      <c r="F30" s="304">
        <v>1609.625</v>
      </c>
      <c r="G30" s="38"/>
      <c r="H30" s="44"/>
    </row>
    <row r="31" s="2" customFormat="1" ht="16.8" customHeight="1">
      <c r="A31" s="38"/>
      <c r="B31" s="44"/>
      <c r="C31" s="305" t="s">
        <v>1433</v>
      </c>
      <c r="D31" s="38"/>
      <c r="E31" s="38"/>
      <c r="F31" s="38"/>
      <c r="G31" s="38"/>
      <c r="H31" s="44"/>
    </row>
    <row r="32" s="2" customFormat="1" ht="16.8" customHeight="1">
      <c r="A32" s="38"/>
      <c r="B32" s="44"/>
      <c r="C32" s="303" t="s">
        <v>1233</v>
      </c>
      <c r="D32" s="303" t="s">
        <v>1234</v>
      </c>
      <c r="E32" s="17" t="s">
        <v>284</v>
      </c>
      <c r="F32" s="304">
        <v>1609.625</v>
      </c>
      <c r="G32" s="38"/>
      <c r="H32" s="44"/>
    </row>
    <row r="33" s="2" customFormat="1" ht="16.8" customHeight="1">
      <c r="A33" s="38"/>
      <c r="B33" s="44"/>
      <c r="C33" s="303" t="s">
        <v>1204</v>
      </c>
      <c r="D33" s="303" t="s">
        <v>1205</v>
      </c>
      <c r="E33" s="17" t="s">
        <v>284</v>
      </c>
      <c r="F33" s="304">
        <v>2301.4650000000001</v>
      </c>
      <c r="G33" s="38"/>
      <c r="H33" s="44"/>
    </row>
    <row r="34" s="2" customFormat="1" ht="16.8" customHeight="1">
      <c r="A34" s="38"/>
      <c r="B34" s="44"/>
      <c r="C34" s="303" t="s">
        <v>1209</v>
      </c>
      <c r="D34" s="303" t="s">
        <v>1210</v>
      </c>
      <c r="E34" s="17" t="s">
        <v>284</v>
      </c>
      <c r="F34" s="304">
        <v>20713.185000000001</v>
      </c>
      <c r="G34" s="38"/>
      <c r="H34" s="44"/>
    </row>
    <row r="35" s="2" customFormat="1" ht="16.8" customHeight="1">
      <c r="A35" s="38"/>
      <c r="B35" s="44"/>
      <c r="C35" s="299" t="s">
        <v>106</v>
      </c>
      <c r="D35" s="300" t="s">
        <v>107</v>
      </c>
      <c r="E35" s="301" t="s">
        <v>1</v>
      </c>
      <c r="F35" s="302">
        <v>2805</v>
      </c>
      <c r="G35" s="38"/>
      <c r="H35" s="44"/>
    </row>
    <row r="36" s="2" customFormat="1" ht="16.8" customHeight="1">
      <c r="A36" s="38"/>
      <c r="B36" s="44"/>
      <c r="C36" s="303" t="s">
        <v>1</v>
      </c>
      <c r="D36" s="303" t="s">
        <v>452</v>
      </c>
      <c r="E36" s="17" t="s">
        <v>1</v>
      </c>
      <c r="F36" s="304">
        <v>1355</v>
      </c>
      <c r="G36" s="38"/>
      <c r="H36" s="44"/>
    </row>
    <row r="37" s="2" customFormat="1" ht="16.8" customHeight="1">
      <c r="A37" s="38"/>
      <c r="B37" s="44"/>
      <c r="C37" s="303" t="s">
        <v>1</v>
      </c>
      <c r="D37" s="303" t="s">
        <v>453</v>
      </c>
      <c r="E37" s="17" t="s">
        <v>1</v>
      </c>
      <c r="F37" s="304">
        <v>1450</v>
      </c>
      <c r="G37" s="38"/>
      <c r="H37" s="44"/>
    </row>
    <row r="38" s="2" customFormat="1" ht="16.8" customHeight="1">
      <c r="A38" s="38"/>
      <c r="B38" s="44"/>
      <c r="C38" s="303" t="s">
        <v>106</v>
      </c>
      <c r="D38" s="303" t="s">
        <v>237</v>
      </c>
      <c r="E38" s="17" t="s">
        <v>1</v>
      </c>
      <c r="F38" s="304">
        <v>2805</v>
      </c>
      <c r="G38" s="38"/>
      <c r="H38" s="44"/>
    </row>
    <row r="39" s="2" customFormat="1" ht="16.8" customHeight="1">
      <c r="A39" s="38"/>
      <c r="B39" s="44"/>
      <c r="C39" s="305" t="s">
        <v>1433</v>
      </c>
      <c r="D39" s="38"/>
      <c r="E39" s="38"/>
      <c r="F39" s="38"/>
      <c r="G39" s="38"/>
      <c r="H39" s="44"/>
    </row>
    <row r="40" s="2" customFormat="1" ht="16.8" customHeight="1">
      <c r="A40" s="38"/>
      <c r="B40" s="44"/>
      <c r="C40" s="303" t="s">
        <v>449</v>
      </c>
      <c r="D40" s="303" t="s">
        <v>450</v>
      </c>
      <c r="E40" s="17" t="s">
        <v>174</v>
      </c>
      <c r="F40" s="304">
        <v>2805</v>
      </c>
      <c r="G40" s="38"/>
      <c r="H40" s="44"/>
    </row>
    <row r="41" s="2" customFormat="1" ht="16.8" customHeight="1">
      <c r="A41" s="38"/>
      <c r="B41" s="44"/>
      <c r="C41" s="303" t="s">
        <v>455</v>
      </c>
      <c r="D41" s="303" t="s">
        <v>456</v>
      </c>
      <c r="E41" s="17" t="s">
        <v>174</v>
      </c>
      <c r="F41" s="304">
        <v>2311.3200000000002</v>
      </c>
      <c r="G41" s="38"/>
      <c r="H41" s="44"/>
    </row>
    <row r="42" s="2" customFormat="1" ht="16.8" customHeight="1">
      <c r="A42" s="38"/>
      <c r="B42" s="44"/>
      <c r="C42" s="303" t="s">
        <v>460</v>
      </c>
      <c r="D42" s="303" t="s">
        <v>461</v>
      </c>
      <c r="E42" s="17" t="s">
        <v>174</v>
      </c>
      <c r="F42" s="304">
        <v>577.83000000000004</v>
      </c>
      <c r="G42" s="38"/>
      <c r="H42" s="44"/>
    </row>
    <row r="43" s="2" customFormat="1" ht="16.8" customHeight="1">
      <c r="A43" s="38"/>
      <c r="B43" s="44"/>
      <c r="C43" s="299" t="s">
        <v>109</v>
      </c>
      <c r="D43" s="300" t="s">
        <v>110</v>
      </c>
      <c r="E43" s="301" t="s">
        <v>1</v>
      </c>
      <c r="F43" s="302">
        <v>225</v>
      </c>
      <c r="G43" s="38"/>
      <c r="H43" s="44"/>
    </row>
    <row r="44" s="2" customFormat="1" ht="16.8" customHeight="1">
      <c r="A44" s="38"/>
      <c r="B44" s="44"/>
      <c r="C44" s="303" t="s">
        <v>109</v>
      </c>
      <c r="D44" s="303" t="s">
        <v>111</v>
      </c>
      <c r="E44" s="17" t="s">
        <v>1</v>
      </c>
      <c r="F44" s="304">
        <v>225</v>
      </c>
      <c r="G44" s="38"/>
      <c r="H44" s="44"/>
    </row>
    <row r="45" s="2" customFormat="1" ht="16.8" customHeight="1">
      <c r="A45" s="38"/>
      <c r="B45" s="44"/>
      <c r="C45" s="305" t="s">
        <v>1433</v>
      </c>
      <c r="D45" s="38"/>
      <c r="E45" s="38"/>
      <c r="F45" s="38"/>
      <c r="G45" s="38"/>
      <c r="H45" s="44"/>
    </row>
    <row r="46" s="2" customFormat="1" ht="16.8" customHeight="1">
      <c r="A46" s="38"/>
      <c r="B46" s="44"/>
      <c r="C46" s="303" t="s">
        <v>1168</v>
      </c>
      <c r="D46" s="303" t="s">
        <v>1169</v>
      </c>
      <c r="E46" s="17" t="s">
        <v>174</v>
      </c>
      <c r="F46" s="304">
        <v>225</v>
      </c>
      <c r="G46" s="38"/>
      <c r="H46" s="44"/>
    </row>
    <row r="47" s="2" customFormat="1" ht="16.8" customHeight="1">
      <c r="A47" s="38"/>
      <c r="B47" s="44"/>
      <c r="C47" s="303" t="s">
        <v>1185</v>
      </c>
      <c r="D47" s="303" t="s">
        <v>1186</v>
      </c>
      <c r="E47" s="17" t="s">
        <v>284</v>
      </c>
      <c r="F47" s="304">
        <v>275.39999999999998</v>
      </c>
      <c r="G47" s="38"/>
      <c r="H47" s="44"/>
    </row>
    <row r="48" s="2" customFormat="1" ht="16.8" customHeight="1">
      <c r="A48" s="38"/>
      <c r="B48" s="44"/>
      <c r="C48" s="299" t="s">
        <v>113</v>
      </c>
      <c r="D48" s="300" t="s">
        <v>114</v>
      </c>
      <c r="E48" s="301" t="s">
        <v>1</v>
      </c>
      <c r="F48" s="302">
        <v>202</v>
      </c>
      <c r="G48" s="38"/>
      <c r="H48" s="44"/>
    </row>
    <row r="49" s="2" customFormat="1" ht="16.8" customHeight="1">
      <c r="A49" s="38"/>
      <c r="B49" s="44"/>
      <c r="C49" s="303" t="s">
        <v>113</v>
      </c>
      <c r="D49" s="303" t="s">
        <v>479</v>
      </c>
      <c r="E49" s="17" t="s">
        <v>1</v>
      </c>
      <c r="F49" s="304">
        <v>202</v>
      </c>
      <c r="G49" s="38"/>
      <c r="H49" s="44"/>
    </row>
    <row r="50" s="2" customFormat="1" ht="16.8" customHeight="1">
      <c r="A50" s="38"/>
      <c r="B50" s="44"/>
      <c r="C50" s="305" t="s">
        <v>1433</v>
      </c>
      <c r="D50" s="38"/>
      <c r="E50" s="38"/>
      <c r="F50" s="38"/>
      <c r="G50" s="38"/>
      <c r="H50" s="44"/>
    </row>
    <row r="51" s="2" customFormat="1" ht="16.8" customHeight="1">
      <c r="A51" s="38"/>
      <c r="B51" s="44"/>
      <c r="C51" s="303" t="s">
        <v>474</v>
      </c>
      <c r="D51" s="303" t="s">
        <v>475</v>
      </c>
      <c r="E51" s="17" t="s">
        <v>174</v>
      </c>
      <c r="F51" s="304">
        <v>236</v>
      </c>
      <c r="G51" s="38"/>
      <c r="H51" s="44"/>
    </row>
    <row r="52" s="2" customFormat="1" ht="16.8" customHeight="1">
      <c r="A52" s="38"/>
      <c r="B52" s="44"/>
      <c r="C52" s="303" t="s">
        <v>486</v>
      </c>
      <c r="D52" s="303" t="s">
        <v>487</v>
      </c>
      <c r="E52" s="17" t="s">
        <v>174</v>
      </c>
      <c r="F52" s="304">
        <v>41.612000000000002</v>
      </c>
      <c r="G52" s="38"/>
      <c r="H52" s="44"/>
    </row>
    <row r="53" s="2" customFormat="1" ht="16.8" customHeight="1">
      <c r="A53" s="38"/>
      <c r="B53" s="44"/>
      <c r="C53" s="303" t="s">
        <v>481</v>
      </c>
      <c r="D53" s="303" t="s">
        <v>482</v>
      </c>
      <c r="E53" s="17" t="s">
        <v>174</v>
      </c>
      <c r="F53" s="304">
        <v>166.44800000000001</v>
      </c>
      <c r="G53" s="38"/>
      <c r="H53" s="44"/>
    </row>
    <row r="54" s="2" customFormat="1" ht="16.8" customHeight="1">
      <c r="A54" s="38"/>
      <c r="B54" s="44"/>
      <c r="C54" s="299" t="s">
        <v>117</v>
      </c>
      <c r="D54" s="300" t="s">
        <v>118</v>
      </c>
      <c r="E54" s="301" t="s">
        <v>1</v>
      </c>
      <c r="F54" s="302">
        <v>2330</v>
      </c>
      <c r="G54" s="38"/>
      <c r="H54" s="44"/>
    </row>
    <row r="55" s="2" customFormat="1" ht="16.8" customHeight="1">
      <c r="A55" s="38"/>
      <c r="B55" s="44"/>
      <c r="C55" s="303" t="s">
        <v>117</v>
      </c>
      <c r="D55" s="303" t="s">
        <v>324</v>
      </c>
      <c r="E55" s="17" t="s">
        <v>1</v>
      </c>
      <c r="F55" s="304">
        <v>2330</v>
      </c>
      <c r="G55" s="38"/>
      <c r="H55" s="44"/>
    </row>
    <row r="56" s="2" customFormat="1" ht="16.8" customHeight="1">
      <c r="A56" s="38"/>
      <c r="B56" s="44"/>
      <c r="C56" s="305" t="s">
        <v>1433</v>
      </c>
      <c r="D56" s="38"/>
      <c r="E56" s="38"/>
      <c r="F56" s="38"/>
      <c r="G56" s="38"/>
      <c r="H56" s="44"/>
    </row>
    <row r="57" s="2" customFormat="1" ht="16.8" customHeight="1">
      <c r="A57" s="38"/>
      <c r="B57" s="44"/>
      <c r="C57" s="303" t="s">
        <v>304</v>
      </c>
      <c r="D57" s="303" t="s">
        <v>305</v>
      </c>
      <c r="E57" s="17" t="s">
        <v>174</v>
      </c>
      <c r="F57" s="304">
        <v>2330</v>
      </c>
      <c r="G57" s="38"/>
      <c r="H57" s="44"/>
    </row>
    <row r="58" s="2" customFormat="1" ht="16.8" customHeight="1">
      <c r="A58" s="38"/>
      <c r="B58" s="44"/>
      <c r="C58" s="303" t="s">
        <v>311</v>
      </c>
      <c r="D58" s="303" t="s">
        <v>312</v>
      </c>
      <c r="E58" s="17" t="s">
        <v>255</v>
      </c>
      <c r="F58" s="304">
        <v>699</v>
      </c>
      <c r="G58" s="38"/>
      <c r="H58" s="44"/>
    </row>
    <row r="59" s="2" customFormat="1" ht="16.8" customHeight="1">
      <c r="A59" s="38"/>
      <c r="B59" s="44"/>
      <c r="C59" s="303" t="s">
        <v>326</v>
      </c>
      <c r="D59" s="303" t="s">
        <v>327</v>
      </c>
      <c r="E59" s="17" t="s">
        <v>174</v>
      </c>
      <c r="F59" s="304">
        <v>2330</v>
      </c>
      <c r="G59" s="38"/>
      <c r="H59" s="44"/>
    </row>
    <row r="60" s="2" customFormat="1" ht="16.8" customHeight="1">
      <c r="A60" s="38"/>
      <c r="B60" s="44"/>
      <c r="C60" s="303" t="s">
        <v>330</v>
      </c>
      <c r="D60" s="303" t="s">
        <v>331</v>
      </c>
      <c r="E60" s="17" t="s">
        <v>174</v>
      </c>
      <c r="F60" s="304">
        <v>2330</v>
      </c>
      <c r="G60" s="38"/>
      <c r="H60" s="44"/>
    </row>
    <row r="61" s="2" customFormat="1">
      <c r="A61" s="38"/>
      <c r="B61" s="44"/>
      <c r="C61" s="303" t="s">
        <v>334</v>
      </c>
      <c r="D61" s="303" t="s">
        <v>335</v>
      </c>
      <c r="E61" s="17" t="s">
        <v>174</v>
      </c>
      <c r="F61" s="304">
        <v>2563</v>
      </c>
      <c r="G61" s="38"/>
      <c r="H61" s="44"/>
    </row>
    <row r="62" s="2" customFormat="1" ht="16.8" customHeight="1">
      <c r="A62" s="38"/>
      <c r="B62" s="44"/>
      <c r="C62" s="299" t="s">
        <v>1434</v>
      </c>
      <c r="D62" s="300" t="s">
        <v>1435</v>
      </c>
      <c r="E62" s="301" t="s">
        <v>1</v>
      </c>
      <c r="F62" s="302">
        <v>531</v>
      </c>
      <c r="G62" s="38"/>
      <c r="H62" s="44"/>
    </row>
    <row r="63" s="2" customFormat="1" ht="16.8" customHeight="1">
      <c r="A63" s="38"/>
      <c r="B63" s="44"/>
      <c r="C63" s="299" t="s">
        <v>121</v>
      </c>
      <c r="D63" s="300" t="s">
        <v>122</v>
      </c>
      <c r="E63" s="301" t="s">
        <v>1</v>
      </c>
      <c r="F63" s="302">
        <v>2385</v>
      </c>
      <c r="G63" s="38"/>
      <c r="H63" s="44"/>
    </row>
    <row r="64" s="2" customFormat="1" ht="16.8" customHeight="1">
      <c r="A64" s="38"/>
      <c r="B64" s="44"/>
      <c r="C64" s="303" t="s">
        <v>121</v>
      </c>
      <c r="D64" s="303" t="s">
        <v>1166</v>
      </c>
      <c r="E64" s="17" t="s">
        <v>1</v>
      </c>
      <c r="F64" s="304">
        <v>2385</v>
      </c>
      <c r="G64" s="38"/>
      <c r="H64" s="44"/>
    </row>
    <row r="65" s="2" customFormat="1" ht="16.8" customHeight="1">
      <c r="A65" s="38"/>
      <c r="B65" s="44"/>
      <c r="C65" s="305" t="s">
        <v>1433</v>
      </c>
      <c r="D65" s="38"/>
      <c r="E65" s="38"/>
      <c r="F65" s="38"/>
      <c r="G65" s="38"/>
      <c r="H65" s="44"/>
    </row>
    <row r="66" s="2" customFormat="1">
      <c r="A66" s="38"/>
      <c r="B66" s="44"/>
      <c r="C66" s="303" t="s">
        <v>1163</v>
      </c>
      <c r="D66" s="303" t="s">
        <v>1164</v>
      </c>
      <c r="E66" s="17" t="s">
        <v>174</v>
      </c>
      <c r="F66" s="304">
        <v>2385</v>
      </c>
      <c r="G66" s="38"/>
      <c r="H66" s="44"/>
    </row>
    <row r="67" s="2" customFormat="1" ht="16.8" customHeight="1">
      <c r="A67" s="38"/>
      <c r="B67" s="44"/>
      <c r="C67" s="303" t="s">
        <v>1172</v>
      </c>
      <c r="D67" s="303" t="s">
        <v>1173</v>
      </c>
      <c r="E67" s="17" t="s">
        <v>174</v>
      </c>
      <c r="F67" s="304">
        <v>2385</v>
      </c>
      <c r="G67" s="38"/>
      <c r="H67" s="44"/>
    </row>
    <row r="68" s="2" customFormat="1">
      <c r="A68" s="38"/>
      <c r="B68" s="44"/>
      <c r="C68" s="303" t="s">
        <v>1182</v>
      </c>
      <c r="D68" s="303" t="s">
        <v>1183</v>
      </c>
      <c r="E68" s="17" t="s">
        <v>174</v>
      </c>
      <c r="F68" s="304">
        <v>2385</v>
      </c>
      <c r="G68" s="38"/>
      <c r="H68" s="44"/>
    </row>
    <row r="69" s="2" customFormat="1">
      <c r="A69" s="38"/>
      <c r="B69" s="44"/>
      <c r="C69" s="303" t="s">
        <v>1190</v>
      </c>
      <c r="D69" s="303" t="s">
        <v>1191</v>
      </c>
      <c r="E69" s="17" t="s">
        <v>174</v>
      </c>
      <c r="F69" s="304">
        <v>2385</v>
      </c>
      <c r="G69" s="38"/>
      <c r="H69" s="44"/>
    </row>
    <row r="70" s="2" customFormat="1" ht="16.8" customHeight="1">
      <c r="A70" s="38"/>
      <c r="B70" s="44"/>
      <c r="C70" s="303" t="s">
        <v>1194</v>
      </c>
      <c r="D70" s="303" t="s">
        <v>1195</v>
      </c>
      <c r="E70" s="17" t="s">
        <v>174</v>
      </c>
      <c r="F70" s="304">
        <v>2385</v>
      </c>
      <c r="G70" s="38"/>
      <c r="H70" s="44"/>
    </row>
    <row r="71" s="2" customFormat="1" ht="16.8" customHeight="1">
      <c r="A71" s="38"/>
      <c r="B71" s="44"/>
      <c r="C71" s="303" t="s">
        <v>1198</v>
      </c>
      <c r="D71" s="303" t="s">
        <v>1199</v>
      </c>
      <c r="E71" s="17" t="s">
        <v>174</v>
      </c>
      <c r="F71" s="304">
        <v>2385</v>
      </c>
      <c r="G71" s="38"/>
      <c r="H71" s="44"/>
    </row>
    <row r="72" s="2" customFormat="1" ht="16.8" customHeight="1">
      <c r="A72" s="38"/>
      <c r="B72" s="44"/>
      <c r="C72" s="303" t="s">
        <v>1185</v>
      </c>
      <c r="D72" s="303" t="s">
        <v>1186</v>
      </c>
      <c r="E72" s="17" t="s">
        <v>284</v>
      </c>
      <c r="F72" s="304">
        <v>275.39999999999998</v>
      </c>
      <c r="G72" s="38"/>
      <c r="H72" s="44"/>
    </row>
    <row r="73" s="2" customFormat="1" ht="16.8" customHeight="1">
      <c r="A73" s="38"/>
      <c r="B73" s="44"/>
      <c r="C73" s="299" t="s">
        <v>125</v>
      </c>
      <c r="D73" s="300" t="s">
        <v>126</v>
      </c>
      <c r="E73" s="301" t="s">
        <v>1</v>
      </c>
      <c r="F73" s="302">
        <v>699</v>
      </c>
      <c r="G73" s="38"/>
      <c r="H73" s="44"/>
    </row>
    <row r="74" s="2" customFormat="1" ht="16.8" customHeight="1">
      <c r="A74" s="38"/>
      <c r="B74" s="44"/>
      <c r="C74" s="303" t="s">
        <v>125</v>
      </c>
      <c r="D74" s="303" t="s">
        <v>314</v>
      </c>
      <c r="E74" s="17" t="s">
        <v>1</v>
      </c>
      <c r="F74" s="304">
        <v>699</v>
      </c>
      <c r="G74" s="38"/>
      <c r="H74" s="44"/>
    </row>
    <row r="75" s="2" customFormat="1" ht="16.8" customHeight="1">
      <c r="A75" s="38"/>
      <c r="B75" s="44"/>
      <c r="C75" s="305" t="s">
        <v>1433</v>
      </c>
      <c r="D75" s="38"/>
      <c r="E75" s="38"/>
      <c r="F75" s="38"/>
      <c r="G75" s="38"/>
      <c r="H75" s="44"/>
    </row>
    <row r="76" s="2" customFormat="1" ht="16.8" customHeight="1">
      <c r="A76" s="38"/>
      <c r="B76" s="44"/>
      <c r="C76" s="303" t="s">
        <v>311</v>
      </c>
      <c r="D76" s="303" t="s">
        <v>312</v>
      </c>
      <c r="E76" s="17" t="s">
        <v>255</v>
      </c>
      <c r="F76" s="304">
        <v>699</v>
      </c>
      <c r="G76" s="38"/>
      <c r="H76" s="44"/>
    </row>
    <row r="77" s="2" customFormat="1" ht="16.8" customHeight="1">
      <c r="A77" s="38"/>
      <c r="B77" s="44"/>
      <c r="C77" s="303" t="s">
        <v>273</v>
      </c>
      <c r="D77" s="303" t="s">
        <v>274</v>
      </c>
      <c r="E77" s="17" t="s">
        <v>255</v>
      </c>
      <c r="F77" s="304">
        <v>699</v>
      </c>
      <c r="G77" s="38"/>
      <c r="H77" s="44"/>
    </row>
    <row r="78" s="2" customFormat="1" ht="16.8" customHeight="1">
      <c r="A78" s="38"/>
      <c r="B78" s="44"/>
      <c r="C78" s="303" t="s">
        <v>278</v>
      </c>
      <c r="D78" s="303" t="s">
        <v>279</v>
      </c>
      <c r="E78" s="17" t="s">
        <v>255</v>
      </c>
      <c r="F78" s="304">
        <v>699</v>
      </c>
      <c r="G78" s="38"/>
      <c r="H78" s="44"/>
    </row>
    <row r="79" s="2" customFormat="1" ht="16.8" customHeight="1">
      <c r="A79" s="38"/>
      <c r="B79" s="44"/>
      <c r="C79" s="303" t="s">
        <v>282</v>
      </c>
      <c r="D79" s="303" t="s">
        <v>283</v>
      </c>
      <c r="E79" s="17" t="s">
        <v>284</v>
      </c>
      <c r="F79" s="304">
        <v>1258.2000000000001</v>
      </c>
      <c r="G79" s="38"/>
      <c r="H79" s="44"/>
    </row>
    <row r="80" s="2" customFormat="1" ht="7.44" customHeight="1">
      <c r="A80" s="38"/>
      <c r="B80" s="180"/>
      <c r="C80" s="181"/>
      <c r="D80" s="181"/>
      <c r="E80" s="181"/>
      <c r="F80" s="181"/>
      <c r="G80" s="181"/>
      <c r="H80" s="44"/>
    </row>
    <row r="81" s="2" customFormat="1">
      <c r="A81" s="38"/>
      <c r="B81" s="38"/>
      <c r="C81" s="38"/>
      <c r="D81" s="38"/>
      <c r="E81" s="38"/>
      <c r="F81" s="38"/>
      <c r="G81" s="38"/>
      <c r="H81" s="38"/>
    </row>
  </sheetData>
  <sheetProtection sheet="1" formatColumns="0" formatRows="0" objects="1" scenarios="1" spinCount="100000" saltValue="QQbp6Jf3q9UBkDs6Tg5MgCWxTmeDFepqAut57dL8Pj08v2W9R6mYyFfwLkAfHB7euT8tsY+DHPIyGyCaEi/s0A==" hashValue="e+JmWrLPCQpGJd/Bo18KVcGCoFYCkEHr06csQwvEzSxXsqpfcoOcKBsylpTi88wifLzvwu3lzkt4G/p11UGSxQ==" algorithmName="SHA-512" password="CFC9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PRACOVNA-2015\PRACOVNA</dc:creator>
  <cp:lastModifiedBy>PRACOVNA-2015\PRACOVNA</cp:lastModifiedBy>
  <dcterms:created xsi:type="dcterms:W3CDTF">2022-09-14T08:55:39Z</dcterms:created>
  <dcterms:modified xsi:type="dcterms:W3CDTF">2022-09-14T08:55:53Z</dcterms:modified>
</cp:coreProperties>
</file>