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8520"/>
  </bookViews>
  <sheets>
    <sheet name="Rekapitulace stavby" sheetId="4" r:id="rId1"/>
    <sheet name="VV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F7" i="1"/>
  <c r="F10" l="1"/>
  <c r="F29"/>
  <c r="F37"/>
  <c r="F36"/>
  <c r="F35"/>
  <c r="F34"/>
  <c r="A5"/>
  <c r="A6" s="1"/>
  <c r="A8" s="1"/>
  <c r="A9" s="1"/>
  <c r="A12" s="1"/>
  <c r="F6"/>
  <c r="F5"/>
  <c r="F53"/>
  <c r="F55" s="1"/>
  <c r="F54"/>
  <c r="F52"/>
  <c r="F48"/>
  <c r="F44"/>
  <c r="F43"/>
  <c r="F42"/>
  <c r="F45" s="1"/>
  <c r="F38"/>
  <c r="F33"/>
  <c r="F32"/>
  <c r="F39" s="1"/>
  <c r="F28"/>
  <c r="F27"/>
  <c r="F26"/>
  <c r="F25"/>
  <c r="F24"/>
  <c r="F20"/>
  <c r="F19"/>
  <c r="F18"/>
  <c r="F21" s="1"/>
  <c r="F14"/>
  <c r="F12"/>
  <c r="F15" s="1"/>
  <c r="F13"/>
  <c r="F9"/>
  <c r="F8"/>
  <c r="F4"/>
  <c r="A13" l="1"/>
  <c r="A14" s="1"/>
  <c r="A18" s="1"/>
  <c r="A19" s="1"/>
  <c r="A20" s="1"/>
  <c r="F57" l="1"/>
  <c r="A25"/>
  <c r="A26" s="1"/>
  <c r="A27" s="1"/>
  <c r="A28" s="1"/>
  <c r="A24"/>
  <c r="F59" l="1"/>
  <c r="I26" i="4"/>
  <c r="A33" i="1"/>
  <c r="A34" s="1"/>
  <c r="A35" s="1"/>
  <c r="A36" s="1"/>
  <c r="A37" s="1"/>
  <c r="A38" s="1"/>
  <c r="A32"/>
  <c r="F58" l="1"/>
  <c r="I29" i="4" s="1"/>
  <c r="I31"/>
  <c r="L49" s="1"/>
  <c r="A43" i="1"/>
  <c r="A44" s="1"/>
  <c r="A42"/>
  <c r="A48" l="1"/>
  <c r="A52" s="1"/>
  <c r="A53" s="1"/>
  <c r="A54" s="1"/>
</calcChain>
</file>

<file path=xl/sharedStrings.xml><?xml version="1.0" encoding="utf-8"?>
<sst xmlns="http://schemas.openxmlformats.org/spreadsheetml/2006/main" count="130" uniqueCount="76">
  <si>
    <t>1</t>
  </si>
  <si>
    <t>Zemní výkopové práce a demolické práce</t>
  </si>
  <si>
    <t>Odstranění cihel a stávající suti kolem objektu včetně likvidace</t>
  </si>
  <si>
    <t>kpl</t>
  </si>
  <si>
    <t>Odvoz suti na skládku</t>
  </si>
  <si>
    <t>Skládkovné likvidace suti a výkopků</t>
  </si>
  <si>
    <t>Přípravné práce</t>
  </si>
  <si>
    <t>Příprava podkladu - omytí tlakovou vodou</t>
  </si>
  <si>
    <t>m²</t>
  </si>
  <si>
    <t>Zakrytí výplné vnějších otvorů, podlah a vyčištění od stavebních hmot</t>
  </si>
  <si>
    <t>Otlučení nesoudržné ( odfouklé ) omítky včetně začištění jádrovou omítkou  - rozsah cca</t>
  </si>
  <si>
    <t>Kontaktní zateplovací systém a povrchové úpravy</t>
  </si>
  <si>
    <t>Dodávka a montáž EPS 70 F tl. 120 mm včetně 2x stěrka s tkaninou, silikonová omítka BAUMIT SilikonTop probarvená 1,5 mm včetně penetrace BAUMIT UniPrimer</t>
  </si>
  <si>
    <t>Dodávka a montáž EPS 70 F tl. 20 - 30 mm včetně 2x stěrka s tkaninou, silikonová omítka BAUMIT SilikonTop probarvená 1,5 mm včetně penetrace BAUMIT UniPrimer - špalety</t>
  </si>
  <si>
    <t>Zhotovení podhledu z fermacelových desek na vlastním roštu včetně stěrky s tkaninou a fasádní silikonovou omítkou BAUMIT SilikonTop K 1,5</t>
  </si>
  <si>
    <t>Systémové příslušenství k provedení fasády</t>
  </si>
  <si>
    <t>Ukončovací profil fasády</t>
  </si>
  <si>
    <t>m</t>
  </si>
  <si>
    <t>Rohový profil ETICS s integrovanou síťovinou odolnou vůči alkáliím k ochraně rohů a hran 10/10 cm</t>
  </si>
  <si>
    <t>Okenní a dveřní připojovací profil ETICS s integrovanou síťovinou odlnou vůči alkáliímk bezpečnému napojení ETICS k otvorovým výplním</t>
  </si>
  <si>
    <t>Parapetní profil ETICS s integrovanou síťovinou odolnou vůči alkáliím pro optimální odvod vody</t>
  </si>
  <si>
    <t>Ventilační mřížky včetně PVC vsuvky 100</t>
  </si>
  <si>
    <t>ks</t>
  </si>
  <si>
    <t>Zámečnické práce</t>
  </si>
  <si>
    <t>Demontáž a montáž stávajících mříží na fasádě vč. Zámečnické úpravy a to prodloužení kotvících bodů</t>
  </si>
  <si>
    <t>Demontáž stávajících nefunkčních prvků na fasádě</t>
  </si>
  <si>
    <t>Klempířské práce</t>
  </si>
  <si>
    <t>Demontáž stávajících parapetů</t>
  </si>
  <si>
    <t>Příprava podkladu pro oplechování parapetů</t>
  </si>
  <si>
    <t>Oplechování parapetů z lakovaného pozinku rš. 400 mm včetně boků</t>
  </si>
  <si>
    <t>Lešení</t>
  </si>
  <si>
    <t>Lešení potřebné pro zhotovení celého díla vč. Montáž, demontáže, dopravy a pronájmu</t>
  </si>
  <si>
    <t>Ostatní</t>
  </si>
  <si>
    <t>Přesun hmot a likvidace odpadu</t>
  </si>
  <si>
    <t>%</t>
  </si>
  <si>
    <t>Doprava materiálů a osob</t>
  </si>
  <si>
    <t>Koordinační činnost a vedlejší rozpočtové náklady</t>
  </si>
  <si>
    <t>Cena celkem bez DPH</t>
  </si>
  <si>
    <t>DPH 21 %</t>
  </si>
  <si>
    <t>0,21</t>
  </si>
  <si>
    <t>Cena celkem s DPH</t>
  </si>
  <si>
    <t>Demontáž jednoho plotového pole včetně úpravy plotové výplně</t>
  </si>
  <si>
    <t>Demontáž stávající ovelové vjezdové brány (š.4m) a branky, včetně sloupů a jejich základů</t>
  </si>
  <si>
    <t>Úprava plotu po osazení brány, doplnění pole po demontáži branky</t>
  </si>
  <si>
    <t xml:space="preserve">Nová vjezdová brána š 4m, dvoukřídlá otevíravá, plná výplň, v 1,8m. Včetně sloupků a jejich osazení ( zabetonování a zakotvení ke stávajícímu plotu), Ocelové provedení v antikorozní antracitové barvě. Mechanické otevírání, zámek </t>
  </si>
  <si>
    <t>Náklady z rozpočtů</t>
  </si>
  <si>
    <t>Cena s DPH [CZK]  21%</t>
  </si>
  <si>
    <t>Kód</t>
  </si>
  <si>
    <t xml:space="preserve"> </t>
  </si>
  <si>
    <t>Jan Ságl</t>
  </si>
  <si>
    <t>Zpracovatel:</t>
  </si>
  <si>
    <t>Zhotovitel:</t>
  </si>
  <si>
    <t>Projektant:</t>
  </si>
  <si>
    <t>Zadavatel:</t>
  </si>
  <si>
    <t>Datum:</t>
  </si>
  <si>
    <t>Místo:</t>
  </si>
  <si>
    <t>Stavba:</t>
  </si>
  <si>
    <t>Kód:</t>
  </si>
  <si>
    <t>REKAPITULACE OBJEKTŮ STAVBY A SOUPISŮ PRACÍ</t>
  </si>
  <si>
    <t>Cena s DPH</t>
  </si>
  <si>
    <t>základní</t>
  </si>
  <si>
    <t>DPH</t>
  </si>
  <si>
    <t>Výše daně</t>
  </si>
  <si>
    <t>Cena bez DPH</t>
  </si>
  <si>
    <t/>
  </si>
  <si>
    <t>Poznámka:</t>
  </si>
  <si>
    <t>DIČ:</t>
  </si>
  <si>
    <t>IČ:</t>
  </si>
  <si>
    <t>CC-CZ:</t>
  </si>
  <si>
    <t>KSO:</t>
  </si>
  <si>
    <t>Demontáž bednění stávající římsy</t>
  </si>
  <si>
    <t>REKAPITULACE STAVBY - ZATEPLENÍ ČÁSTI FASÁDY OBJEKTU PAV. P VČETNĚ ÚPRAVY PARTERU</t>
  </si>
  <si>
    <t>Nemocnice Nymburk</t>
  </si>
  <si>
    <t>Demontáž svislé čísti hromosvodu, nová svislá část hromosvodu vč. revize. Provedení ve fasádě</t>
  </si>
  <si>
    <t>Úprava drátěného plotu po osazení schodiště (zavětrování a zkrácení)</t>
  </si>
  <si>
    <t xml:space="preserve">Nová žárově pozinkované schodiště, venkovni, stupnice z pororoštu 7 stupňů výšky 200mm, šířky 250mm, jednoramenné š. 1m vč. podesty z poroštu 1x1m. Zábradlí v.800m, včetně osazení a betonového základu. 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</si>
</sst>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000\ 00"/>
    <numFmt numFmtId="165" formatCode="#,##0.00\ &quot;Kč&quot;"/>
    <numFmt numFmtId="166" formatCode="dd\.mm\.yyyy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18"/>
      <name val="Arial"/>
      <family val="2"/>
      <charset val="238"/>
    </font>
    <font>
      <b/>
      <sz val="11"/>
      <color indexed="16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Arial"/>
      <family val="2"/>
    </font>
    <font>
      <sz val="9"/>
      <color rgb="FF000000"/>
      <name val="Arial"/>
      <family val="2"/>
      <charset val="238"/>
    </font>
    <font>
      <sz val="10"/>
      <name val="Arial"/>
      <family val="2"/>
    </font>
    <font>
      <sz val="11"/>
      <color rgb="FF00206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 CE"/>
      <family val="2"/>
    </font>
    <font>
      <sz val="11"/>
      <name val="Arial CE"/>
    </font>
    <font>
      <b/>
      <sz val="11"/>
      <name val="Arial CE"/>
    </font>
    <font>
      <b/>
      <sz val="12"/>
      <name val="Arial CE"/>
    </font>
    <font>
      <sz val="9"/>
      <name val="Arial CE"/>
    </font>
    <font>
      <sz val="10"/>
      <name val="Arial CE"/>
    </font>
    <font>
      <b/>
      <sz val="14"/>
      <name val="Arial CE"/>
    </font>
    <font>
      <b/>
      <sz val="10"/>
      <name val="Arial CE"/>
    </font>
    <font>
      <u/>
      <sz val="11"/>
      <color theme="10"/>
      <name val="Calibri"/>
      <family val="2"/>
      <charset val="238"/>
      <scheme val="minor"/>
    </font>
    <font>
      <sz val="12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1">
    <xf numFmtId="0" fontId="0" fillId="0" borderId="0"/>
    <xf numFmtId="0" fontId="1" fillId="0" borderId="0"/>
    <xf numFmtId="0" fontId="6" fillId="0" borderId="0" applyAlignment="0">
      <alignment vertical="top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0" fontId="22" fillId="0" borderId="0" applyNumberFormat="0" applyFill="0" applyBorder="0" applyAlignment="0" applyProtection="0"/>
  </cellStyleXfs>
  <cellXfs count="147">
    <xf numFmtId="0" fontId="0" fillId="0" borderId="0" xfId="0"/>
    <xf numFmtId="2" fontId="5" fillId="0" borderId="0" xfId="5" applyNumberFormat="1" applyFont="1" applyBorder="1" applyAlignment="1">
      <alignment horizontal="center" vertical="center"/>
    </xf>
    <xf numFmtId="164" fontId="5" fillId="0" borderId="0" xfId="5" applyNumberFormat="1" applyFont="1" applyBorder="1" applyAlignment="1">
      <alignment horizontal="center" vertical="center"/>
    </xf>
    <xf numFmtId="0" fontId="5" fillId="0" borderId="0" xfId="5" applyFont="1" applyBorder="1" applyAlignment="1">
      <alignment horizontal="left" vertical="center" wrapText="1"/>
    </xf>
    <xf numFmtId="4" fontId="2" fillId="0" borderId="0" xfId="5" applyNumberFormat="1" applyFont="1" applyAlignment="1">
      <alignment horizontal="right"/>
    </xf>
    <xf numFmtId="0" fontId="4" fillId="0" borderId="0" xfId="5" applyFont="1"/>
    <xf numFmtId="49" fontId="2" fillId="0" borderId="0" xfId="5" applyNumberFormat="1" applyFont="1" applyAlignment="1">
      <alignment horizontal="center"/>
    </xf>
    <xf numFmtId="0" fontId="2" fillId="0" borderId="0" xfId="5" applyFont="1" applyAlignment="1">
      <alignment horizontal="left"/>
    </xf>
    <xf numFmtId="2" fontId="2" fillId="0" borderId="0" xfId="5" applyNumberFormat="1" applyFont="1" applyAlignment="1">
      <alignment horizontal="center"/>
    </xf>
    <xf numFmtId="0" fontId="5" fillId="0" borderId="2" xfId="5" applyFont="1" applyBorder="1" applyAlignment="1">
      <alignment horizontal="left" vertical="center" wrapText="1"/>
    </xf>
    <xf numFmtId="0" fontId="5" fillId="0" borderId="5" xfId="5" applyFont="1" applyBorder="1" applyAlignment="1">
      <alignment horizontal="left" vertical="center" wrapText="1"/>
    </xf>
    <xf numFmtId="0" fontId="5" fillId="0" borderId="7" xfId="5" applyFont="1" applyBorder="1" applyAlignment="1">
      <alignment horizontal="left" vertical="center" wrapText="1"/>
    </xf>
    <xf numFmtId="2" fontId="5" fillId="0" borderId="3" xfId="5" applyNumberFormat="1" applyFont="1" applyBorder="1" applyAlignment="1">
      <alignment horizontal="center" vertical="center"/>
    </xf>
    <xf numFmtId="2" fontId="5" fillId="0" borderId="1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7" xfId="5" applyFont="1" applyBorder="1" applyAlignment="1">
      <alignment vertical="center"/>
    </xf>
    <xf numFmtId="0" fontId="3" fillId="0" borderId="10" xfId="5" applyFont="1" applyBorder="1" applyAlignment="1">
      <alignment horizontal="left" vertical="center"/>
    </xf>
    <xf numFmtId="49" fontId="3" fillId="0" borderId="11" xfId="5" applyNumberFormat="1" applyFont="1" applyBorder="1" applyAlignment="1">
      <alignment horizontal="center" vertical="center"/>
    </xf>
    <xf numFmtId="4" fontId="3" fillId="0" borderId="11" xfId="5" applyNumberFormat="1" applyFont="1" applyBorder="1" applyAlignment="1">
      <alignment horizontal="right" vertical="center"/>
    </xf>
    <xf numFmtId="0" fontId="3" fillId="0" borderId="13" xfId="5" applyFont="1" applyBorder="1" applyAlignment="1">
      <alignment horizontal="left" vertical="center"/>
    </xf>
    <xf numFmtId="49" fontId="7" fillId="2" borderId="1" xfId="5" applyNumberFormat="1" applyFont="1" applyFill="1" applyBorder="1" applyAlignment="1">
      <alignment horizontal="center" vertical="center"/>
    </xf>
    <xf numFmtId="4" fontId="3" fillId="0" borderId="1" xfId="5" applyNumberFormat="1" applyFont="1" applyBorder="1" applyAlignment="1">
      <alignment horizontal="right" vertical="center"/>
    </xf>
    <xf numFmtId="0" fontId="3" fillId="0" borderId="15" xfId="5" applyFont="1" applyBorder="1" applyAlignment="1">
      <alignment horizontal="left" vertical="center"/>
    </xf>
    <xf numFmtId="49" fontId="3" fillId="0" borderId="16" xfId="5" applyNumberFormat="1" applyFont="1" applyBorder="1" applyAlignment="1">
      <alignment horizontal="center" vertical="center"/>
    </xf>
    <xf numFmtId="4" fontId="3" fillId="0" borderId="16" xfId="5" applyNumberFormat="1" applyFont="1" applyBorder="1" applyAlignment="1">
      <alignment horizontal="right" vertical="center"/>
    </xf>
    <xf numFmtId="164" fontId="5" fillId="0" borderId="3" xfId="5" applyNumberFormat="1" applyFont="1" applyBorder="1" applyAlignment="1">
      <alignment horizontal="center" vertical="center"/>
    </xf>
    <xf numFmtId="164" fontId="5" fillId="0" borderId="1" xfId="5" applyNumberFormat="1" applyFont="1" applyBorder="1" applyAlignment="1">
      <alignment horizontal="center" vertical="center"/>
    </xf>
    <xf numFmtId="164" fontId="5" fillId="0" borderId="8" xfId="5" applyNumberFormat="1" applyFont="1" applyBorder="1" applyAlignment="1">
      <alignment horizontal="center" vertical="center"/>
    </xf>
    <xf numFmtId="2" fontId="4" fillId="0" borderId="8" xfId="5" applyNumberFormat="1" applyFont="1" applyBorder="1" applyAlignment="1">
      <alignment horizontal="center" vertical="center"/>
    </xf>
    <xf numFmtId="165" fontId="3" fillId="0" borderId="12" xfId="5" applyNumberFormat="1" applyFont="1" applyBorder="1" applyAlignment="1">
      <alignment vertical="center"/>
    </xf>
    <xf numFmtId="165" fontId="3" fillId="0" borderId="14" xfId="5" applyNumberFormat="1" applyFont="1" applyBorder="1" applyAlignment="1">
      <alignment vertical="center"/>
    </xf>
    <xf numFmtId="165" fontId="3" fillId="0" borderId="17" xfId="5" applyNumberFormat="1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3" xfId="5" applyFont="1" applyBorder="1" applyAlignment="1">
      <alignment horizontal="center" vertical="center"/>
    </xf>
    <xf numFmtId="2" fontId="4" fillId="0" borderId="3" xfId="5" applyNumberFormat="1" applyFont="1" applyBorder="1" applyAlignment="1">
      <alignment horizontal="center" vertical="center"/>
    </xf>
    <xf numFmtId="0" fontId="4" fillId="0" borderId="5" xfId="5" applyFont="1" applyBorder="1" applyAlignment="1">
      <alignment vertical="center"/>
    </xf>
    <xf numFmtId="0" fontId="4" fillId="0" borderId="1" xfId="5" applyFont="1" applyBorder="1" applyAlignment="1">
      <alignment horizontal="center" vertical="center"/>
    </xf>
    <xf numFmtId="2" fontId="4" fillId="0" borderId="1" xfId="5" applyNumberFormat="1" applyFont="1" applyBorder="1" applyAlignment="1">
      <alignment horizontal="center" vertical="center"/>
    </xf>
    <xf numFmtId="0" fontId="8" fillId="0" borderId="7" xfId="5" applyFont="1" applyBorder="1" applyAlignment="1">
      <alignment horizontal="left" vertical="center" wrapText="1"/>
    </xf>
    <xf numFmtId="0" fontId="5" fillId="0" borderId="20" xfId="5" applyFont="1" applyBorder="1" applyAlignment="1">
      <alignment horizontal="left" vertical="center" wrapText="1"/>
    </xf>
    <xf numFmtId="164" fontId="5" fillId="0" borderId="21" xfId="5" applyNumberFormat="1" applyFont="1" applyBorder="1" applyAlignment="1">
      <alignment horizontal="center" vertical="center"/>
    </xf>
    <xf numFmtId="2" fontId="5" fillId="0" borderId="21" xfId="5" applyNumberFormat="1" applyFont="1" applyBorder="1" applyAlignment="1">
      <alignment horizontal="center" vertical="center"/>
    </xf>
    <xf numFmtId="1" fontId="10" fillId="0" borderId="0" xfId="5" applyNumberFormat="1" applyFont="1" applyAlignment="1">
      <alignment horizontal="left"/>
    </xf>
    <xf numFmtId="1" fontId="11" fillId="0" borderId="18" xfId="5" applyNumberFormat="1" applyFont="1" applyBorder="1" applyAlignment="1">
      <alignment horizontal="left" vertical="center"/>
    </xf>
    <xf numFmtId="1" fontId="5" fillId="0" borderId="19" xfId="5" applyNumberFormat="1" applyFont="1" applyBorder="1" applyAlignment="1">
      <alignment horizontal="left" vertical="top"/>
    </xf>
    <xf numFmtId="1" fontId="5" fillId="0" borderId="0" xfId="5" applyNumberFormat="1" applyFont="1" applyAlignment="1">
      <alignment horizontal="left" vertical="top"/>
    </xf>
    <xf numFmtId="1" fontId="0" fillId="0" borderId="0" xfId="0" applyNumberFormat="1" applyFont="1" applyAlignment="1">
      <alignment horizontal="left"/>
    </xf>
    <xf numFmtId="165" fontId="5" fillId="0" borderId="0" xfId="5" applyNumberFormat="1" applyFont="1" applyBorder="1" applyAlignment="1">
      <alignment horizontal="right" vertical="center"/>
    </xf>
    <xf numFmtId="2" fontId="2" fillId="0" borderId="0" xfId="5" applyNumberFormat="1" applyFont="1"/>
    <xf numFmtId="2" fontId="5" fillId="0" borderId="3" xfId="5" applyNumberFormat="1" applyFont="1" applyBorder="1" applyAlignment="1">
      <alignment horizontal="right" vertical="center"/>
    </xf>
    <xf numFmtId="2" fontId="5" fillId="0" borderId="1" xfId="5" applyNumberFormat="1" applyFont="1" applyBorder="1" applyAlignment="1">
      <alignment horizontal="right" vertical="center"/>
    </xf>
    <xf numFmtId="2" fontId="5" fillId="0" borderId="8" xfId="5" applyNumberFormat="1" applyFont="1" applyBorder="1" applyAlignment="1">
      <alignment horizontal="right" vertical="center"/>
    </xf>
    <xf numFmtId="2" fontId="5" fillId="0" borderId="0" xfId="5" applyNumberFormat="1" applyFont="1" applyBorder="1" applyAlignment="1">
      <alignment horizontal="right" vertical="center"/>
    </xf>
    <xf numFmtId="2" fontId="5" fillId="0" borderId="21" xfId="5" applyNumberFormat="1" applyFont="1" applyBorder="1" applyAlignment="1">
      <alignment horizontal="right" vertical="center"/>
    </xf>
    <xf numFmtId="2" fontId="4" fillId="0" borderId="0" xfId="5" applyNumberFormat="1" applyFont="1"/>
    <xf numFmtId="2" fontId="3" fillId="0" borderId="11" xfId="5" applyNumberFormat="1" applyFont="1" applyBorder="1" applyAlignment="1">
      <alignment vertical="center"/>
    </xf>
    <xf numFmtId="2" fontId="3" fillId="0" borderId="1" xfId="5" applyNumberFormat="1" applyFont="1" applyBorder="1" applyAlignment="1">
      <alignment vertical="center"/>
    </xf>
    <xf numFmtId="2" fontId="3" fillId="0" borderId="16" xfId="5" applyNumberFormat="1" applyFont="1" applyBorder="1" applyAlignment="1">
      <alignment vertical="center"/>
    </xf>
    <xf numFmtId="2" fontId="0" fillId="0" borderId="0" xfId="0" applyNumberFormat="1"/>
    <xf numFmtId="165" fontId="2" fillId="0" borderId="0" xfId="5" applyNumberFormat="1" applyFont="1"/>
    <xf numFmtId="165" fontId="5" fillId="0" borderId="4" xfId="5" applyNumberFormat="1" applyFont="1" applyBorder="1" applyAlignment="1">
      <alignment horizontal="right" vertical="center"/>
    </xf>
    <xf numFmtId="165" fontId="5" fillId="0" borderId="6" xfId="5" applyNumberFormat="1" applyFont="1" applyBorder="1" applyAlignment="1">
      <alignment horizontal="right" vertical="center"/>
    </xf>
    <xf numFmtId="165" fontId="5" fillId="0" borderId="9" xfId="5" applyNumberFormat="1" applyFont="1" applyBorder="1" applyAlignment="1">
      <alignment horizontal="right" vertical="center"/>
    </xf>
    <xf numFmtId="165" fontId="5" fillId="0" borderId="22" xfId="5" applyNumberFormat="1" applyFont="1" applyBorder="1" applyAlignment="1">
      <alignment horizontal="right" vertical="center"/>
    </xf>
    <xf numFmtId="165" fontId="4" fillId="0" borderId="0" xfId="5" applyNumberFormat="1" applyFont="1"/>
    <xf numFmtId="165" fontId="0" fillId="0" borderId="0" xfId="0" applyNumberFormat="1"/>
    <xf numFmtId="165" fontId="12" fillId="0" borderId="0" xfId="5" applyNumberFormat="1" applyFont="1" applyBorder="1" applyAlignment="1">
      <alignment horizontal="right" vertical="center"/>
    </xf>
    <xf numFmtId="0" fontId="8" fillId="0" borderId="0" xfId="5" applyFont="1" applyBorder="1" applyAlignment="1">
      <alignment horizontal="left" vertical="center" wrapText="1"/>
    </xf>
    <xf numFmtId="0" fontId="5" fillId="0" borderId="23" xfId="5" applyFont="1" applyBorder="1" applyAlignment="1">
      <alignment horizontal="left" vertical="center" wrapText="1"/>
    </xf>
    <xf numFmtId="164" fontId="5" fillId="0" borderId="24" xfId="5" applyNumberFormat="1" applyFont="1" applyBorder="1" applyAlignment="1">
      <alignment horizontal="center" vertical="center"/>
    </xf>
    <xf numFmtId="2" fontId="5" fillId="0" borderId="24" xfId="5" applyNumberFormat="1" applyFont="1" applyBorder="1" applyAlignment="1">
      <alignment horizontal="center" vertical="center"/>
    </xf>
    <xf numFmtId="2" fontId="5" fillId="0" borderId="24" xfId="5" applyNumberFormat="1" applyFont="1" applyBorder="1" applyAlignment="1">
      <alignment horizontal="right" vertical="center"/>
    </xf>
    <xf numFmtId="165" fontId="5" fillId="0" borderId="25" xfId="5" applyNumberFormat="1" applyFont="1" applyBorder="1" applyAlignment="1">
      <alignment horizontal="right" vertical="center"/>
    </xf>
    <xf numFmtId="165" fontId="12" fillId="0" borderId="0" xfId="5" applyNumberFormat="1" applyFont="1"/>
    <xf numFmtId="1" fontId="11" fillId="0" borderId="0" xfId="5" applyNumberFormat="1" applyFont="1" applyBorder="1" applyAlignment="1">
      <alignment horizontal="left" vertical="center"/>
    </xf>
    <xf numFmtId="164" fontId="5" fillId="0" borderId="19" xfId="5" applyNumberFormat="1" applyFont="1" applyBorder="1" applyAlignment="1">
      <alignment horizontal="center" vertical="center"/>
    </xf>
    <xf numFmtId="2" fontId="5" fillId="0" borderId="19" xfId="5" applyNumberFormat="1" applyFont="1" applyBorder="1" applyAlignment="1">
      <alignment horizontal="center" vertical="center"/>
    </xf>
    <xf numFmtId="2" fontId="5" fillId="0" borderId="19" xfId="5" applyNumberFormat="1" applyFont="1" applyBorder="1" applyAlignment="1">
      <alignment horizontal="right" vertical="center"/>
    </xf>
    <xf numFmtId="165" fontId="5" fillId="0" borderId="27" xfId="5" applyNumberFormat="1" applyFont="1" applyBorder="1" applyAlignment="1">
      <alignment horizontal="right" vertical="center"/>
    </xf>
    <xf numFmtId="165" fontId="5" fillId="0" borderId="29" xfId="5" applyNumberFormat="1" applyFont="1" applyBorder="1" applyAlignment="1">
      <alignment horizontal="right" vertical="center"/>
    </xf>
    <xf numFmtId="164" fontId="5" fillId="0" borderId="31" xfId="5" applyNumberFormat="1" applyFont="1" applyBorder="1" applyAlignment="1">
      <alignment horizontal="center" vertical="center"/>
    </xf>
    <xf numFmtId="2" fontId="5" fillId="0" borderId="31" xfId="5" applyNumberFormat="1" applyFont="1" applyBorder="1" applyAlignment="1">
      <alignment horizontal="center" vertical="center"/>
    </xf>
    <xf numFmtId="2" fontId="5" fillId="0" borderId="31" xfId="5" applyNumberFormat="1" applyFont="1" applyBorder="1" applyAlignment="1">
      <alignment horizontal="right" vertical="center"/>
    </xf>
    <xf numFmtId="165" fontId="5" fillId="0" borderId="32" xfId="5" applyNumberFormat="1" applyFont="1" applyBorder="1" applyAlignment="1">
      <alignment horizontal="right" vertical="center"/>
    </xf>
    <xf numFmtId="0" fontId="5" fillId="0" borderId="26" xfId="5" applyFont="1" applyBorder="1" applyAlignment="1">
      <alignment horizontal="left" vertical="center" wrapText="1"/>
    </xf>
    <xf numFmtId="0" fontId="5" fillId="0" borderId="28" xfId="5" applyFont="1" applyBorder="1" applyAlignment="1">
      <alignment horizontal="left" vertical="center" wrapText="1"/>
    </xf>
    <xf numFmtId="0" fontId="5" fillId="0" borderId="30" xfId="5" applyFont="1" applyBorder="1" applyAlignment="1">
      <alignment horizontal="left" vertical="center" wrapText="1"/>
    </xf>
    <xf numFmtId="0" fontId="5" fillId="0" borderId="33" xfId="5" applyFont="1" applyBorder="1" applyAlignment="1">
      <alignment horizontal="left" vertical="center" wrapText="1"/>
    </xf>
    <xf numFmtId="164" fontId="5" fillId="0" borderId="34" xfId="5" applyNumberFormat="1" applyFont="1" applyBorder="1" applyAlignment="1">
      <alignment horizontal="center" vertical="center"/>
    </xf>
    <xf numFmtId="2" fontId="5" fillId="0" borderId="34" xfId="5" applyNumberFormat="1" applyFont="1" applyBorder="1" applyAlignment="1">
      <alignment horizontal="center" vertical="center"/>
    </xf>
    <xf numFmtId="2" fontId="5" fillId="0" borderId="34" xfId="5" applyNumberFormat="1" applyFont="1" applyBorder="1" applyAlignment="1">
      <alignment horizontal="right" vertical="center"/>
    </xf>
    <xf numFmtId="165" fontId="5" fillId="0" borderId="35" xfId="5" applyNumberFormat="1" applyFont="1" applyBorder="1" applyAlignment="1">
      <alignment horizontal="right" vertical="center"/>
    </xf>
    <xf numFmtId="0" fontId="5" fillId="0" borderId="36" xfId="5" applyFont="1" applyBorder="1" applyAlignment="1">
      <alignment horizontal="left" vertical="center" wrapText="1"/>
    </xf>
    <xf numFmtId="164" fontId="5" fillId="0" borderId="37" xfId="5" applyNumberFormat="1" applyFont="1" applyBorder="1" applyAlignment="1">
      <alignment horizontal="center" vertical="center"/>
    </xf>
    <xf numFmtId="2" fontId="5" fillId="0" borderId="37" xfId="5" applyNumberFormat="1" applyFont="1" applyBorder="1" applyAlignment="1">
      <alignment horizontal="center" vertical="center"/>
    </xf>
    <xf numFmtId="2" fontId="5" fillId="0" borderId="37" xfId="5" applyNumberFormat="1" applyFont="1" applyBorder="1" applyAlignment="1">
      <alignment horizontal="right" vertical="center"/>
    </xf>
    <xf numFmtId="165" fontId="5" fillId="0" borderId="38" xfId="5" applyNumberFormat="1" applyFont="1" applyBorder="1" applyAlignment="1">
      <alignment horizontal="right" vertical="center"/>
    </xf>
    <xf numFmtId="0" fontId="13" fillId="0" borderId="0" xfId="0" applyFont="1"/>
    <xf numFmtId="0" fontId="14" fillId="0" borderId="39" xfId="9" applyFont="1" applyBorder="1" applyAlignment="1">
      <alignment vertical="center"/>
    </xf>
    <xf numFmtId="0" fontId="15" fillId="0" borderId="0" xfId="9" applyFont="1" applyAlignment="1">
      <alignment vertical="center"/>
    </xf>
    <xf numFmtId="4" fontId="15" fillId="0" borderId="0" xfId="9" applyNumberFormat="1" applyFont="1" applyAlignment="1">
      <alignment vertical="center"/>
    </xf>
    <xf numFmtId="0" fontId="16" fillId="0" borderId="0" xfId="9" applyNumberFormat="1" applyFont="1" applyAlignment="1">
      <alignment horizontal="left" vertical="center" wrapText="1"/>
    </xf>
    <xf numFmtId="0" fontId="16" fillId="0" borderId="0" xfId="9" applyFont="1" applyAlignment="1">
      <alignment horizontal="left" vertical="center" wrapText="1"/>
    </xf>
    <xf numFmtId="0" fontId="16" fillId="0" borderId="0" xfId="9" applyFont="1" applyAlignment="1">
      <alignment vertical="center"/>
    </xf>
    <xf numFmtId="4" fontId="17" fillId="0" borderId="0" xfId="9" applyNumberFormat="1" applyFont="1" applyAlignment="1">
      <alignment vertical="center"/>
    </xf>
    <xf numFmtId="4" fontId="17" fillId="0" borderId="0" xfId="9" applyNumberFormat="1" applyFont="1" applyAlignment="1">
      <alignment horizontal="right" vertical="center"/>
    </xf>
    <xf numFmtId="0" fontId="17" fillId="0" borderId="0" xfId="9" applyFont="1" applyAlignment="1">
      <alignment vertical="center"/>
    </xf>
    <xf numFmtId="0" fontId="17" fillId="0" borderId="0" xfId="9" applyFont="1" applyAlignment="1">
      <alignment horizontal="left" vertical="center"/>
    </xf>
    <xf numFmtId="0" fontId="14" fillId="0" borderId="0" xfId="9" applyFont="1" applyAlignment="1">
      <alignment vertical="center"/>
    </xf>
    <xf numFmtId="0" fontId="18" fillId="3" borderId="40" xfId="9" applyFont="1" applyFill="1" applyBorder="1" applyAlignment="1">
      <alignment horizontal="left" vertical="center"/>
    </xf>
    <xf numFmtId="0" fontId="18" fillId="3" borderId="41" xfId="9" applyFont="1" applyFill="1" applyBorder="1" applyAlignment="1">
      <alignment horizontal="left" vertical="center"/>
    </xf>
    <xf numFmtId="0" fontId="18" fillId="3" borderId="41" xfId="9" applyFont="1" applyFill="1" applyBorder="1" applyAlignment="1">
      <alignment horizontal="center" vertical="center"/>
    </xf>
    <xf numFmtId="0" fontId="18" fillId="3" borderId="41" xfId="9" applyFont="1" applyFill="1" applyBorder="1" applyAlignment="1">
      <alignment horizontal="left" vertical="center"/>
    </xf>
    <xf numFmtId="0" fontId="18" fillId="3" borderId="42" xfId="9" applyFont="1" applyFill="1" applyBorder="1" applyAlignment="1">
      <alignment horizontal="center" vertical="center"/>
    </xf>
    <xf numFmtId="0" fontId="19" fillId="0" borderId="0" xfId="9" applyFont="1" applyAlignment="1">
      <alignment vertical="center"/>
    </xf>
    <xf numFmtId="0" fontId="19" fillId="0" borderId="0" xfId="9" applyFont="1" applyAlignment="1">
      <alignment vertical="center" wrapText="1"/>
    </xf>
    <xf numFmtId="0" fontId="19" fillId="0" borderId="0" xfId="9" applyFont="1" applyAlignment="1">
      <alignment horizontal="left" vertical="center"/>
    </xf>
    <xf numFmtId="166" fontId="19" fillId="0" borderId="0" xfId="9" applyNumberFormat="1" applyFont="1" applyAlignment="1">
      <alignment horizontal="left"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left" vertical="center"/>
    </xf>
    <xf numFmtId="0" fontId="19" fillId="0" borderId="0" xfId="9" applyFont="1" applyAlignment="1">
      <alignment vertical="center"/>
    </xf>
    <xf numFmtId="0" fontId="20" fillId="0" borderId="0" xfId="9" applyFont="1" applyAlignment="1">
      <alignment horizontal="left" vertical="center"/>
    </xf>
    <xf numFmtId="0" fontId="14" fillId="0" borderId="43" xfId="9" applyFont="1" applyBorder="1" applyAlignment="1">
      <alignment vertical="center"/>
    </xf>
    <xf numFmtId="0" fontId="14" fillId="4" borderId="0" xfId="9" applyFont="1" applyFill="1" applyAlignment="1">
      <alignment vertical="center"/>
    </xf>
    <xf numFmtId="0" fontId="14" fillId="4" borderId="40" xfId="9" applyFont="1" applyFill="1" applyBorder="1" applyAlignment="1">
      <alignment vertical="center"/>
    </xf>
    <xf numFmtId="0" fontId="14" fillId="4" borderId="41" xfId="9" applyFont="1" applyFill="1" applyBorder="1" applyAlignment="1">
      <alignment vertical="center"/>
    </xf>
    <xf numFmtId="4" fontId="17" fillId="4" borderId="41" xfId="9" applyNumberFormat="1" applyFont="1" applyFill="1" applyBorder="1" applyAlignment="1">
      <alignment vertical="center"/>
    </xf>
    <xf numFmtId="0" fontId="14" fillId="4" borderId="41" xfId="9" applyFont="1" applyFill="1" applyBorder="1" applyAlignment="1">
      <alignment vertical="center"/>
    </xf>
    <xf numFmtId="0" fontId="17" fillId="4" borderId="42" xfId="9" applyFont="1" applyFill="1" applyBorder="1" applyAlignment="1">
      <alignment horizontal="left" vertical="center"/>
    </xf>
    <xf numFmtId="4" fontId="21" fillId="0" borderId="0" xfId="9" applyNumberFormat="1" applyFont="1" applyAlignment="1">
      <alignment vertical="center"/>
    </xf>
    <xf numFmtId="9" fontId="19" fillId="0" borderId="0" xfId="9" applyNumberFormat="1" applyFont="1" applyAlignment="1">
      <alignment vertical="center"/>
    </xf>
    <xf numFmtId="0" fontId="19" fillId="0" borderId="0" xfId="9" applyFont="1" applyAlignment="1">
      <alignment horizontal="right" vertical="center"/>
    </xf>
    <xf numFmtId="0" fontId="19" fillId="0" borderId="0" xfId="9" applyFont="1" applyAlignment="1">
      <alignment horizontal="right" vertical="center"/>
    </xf>
    <xf numFmtId="0" fontId="14" fillId="0" borderId="44" xfId="9" applyFont="1" applyBorder="1" applyAlignment="1">
      <alignment vertical="center"/>
    </xf>
    <xf numFmtId="4" fontId="21" fillId="0" borderId="44" xfId="9" applyNumberFormat="1" applyFont="1" applyBorder="1" applyAlignment="1">
      <alignment vertical="center"/>
    </xf>
    <xf numFmtId="0" fontId="14" fillId="0" borderId="44" xfId="9" applyFont="1" applyBorder="1" applyAlignment="1">
      <alignment vertical="center"/>
    </xf>
    <xf numFmtId="0" fontId="21" fillId="0" borderId="44" xfId="9" applyFont="1" applyBorder="1" applyAlignment="1">
      <alignment horizontal="left" vertical="center"/>
    </xf>
    <xf numFmtId="0" fontId="14" fillId="0" borderId="0" xfId="9" applyFont="1"/>
    <xf numFmtId="0" fontId="14" fillId="0" borderId="45" xfId="9" applyFont="1" applyBorder="1"/>
    <xf numFmtId="0" fontId="19" fillId="0" borderId="0" xfId="9" applyFont="1" applyAlignment="1">
      <alignment horizontal="left" vertical="center" wrapText="1"/>
    </xf>
    <xf numFmtId="14" fontId="19" fillId="0" borderId="0" xfId="9" applyNumberFormat="1" applyFont="1" applyAlignment="1">
      <alignment horizontal="left" vertical="center"/>
    </xf>
    <xf numFmtId="0" fontId="14" fillId="0" borderId="0" xfId="9" applyFont="1"/>
    <xf numFmtId="0" fontId="16" fillId="0" borderId="0" xfId="9" applyFont="1" applyAlignment="1">
      <alignment horizontal="left" vertical="top"/>
    </xf>
    <xf numFmtId="0" fontId="19" fillId="0" borderId="0" xfId="9" applyFont="1" applyAlignment="1">
      <alignment horizontal="left" vertical="top"/>
    </xf>
    <xf numFmtId="0" fontId="14" fillId="0" borderId="43" xfId="9" applyFont="1" applyBorder="1"/>
    <xf numFmtId="0" fontId="23" fillId="0" borderId="0" xfId="9" applyFont="1"/>
  </cellXfs>
  <cellStyles count="11">
    <cellStyle name="Hypertextový odkaz 2" xfId="10"/>
    <cellStyle name="Měna 2" xfId="7"/>
    <cellStyle name="normální" xfId="0" builtinId="0"/>
    <cellStyle name="Normální 2" xfId="3"/>
    <cellStyle name="Normální 3" xfId="2"/>
    <cellStyle name="Normální 4" xfId="6"/>
    <cellStyle name="normální 5" xfId="1"/>
    <cellStyle name="normální 6" xfId="5"/>
    <cellStyle name="normální 6 2" xfId="9"/>
    <cellStyle name="Procenta 2" xfId="4"/>
    <cellStyle name="Procenta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topLeftCell="A16" zoomScale="85" zoomScaleNormal="85" workbookViewId="0">
      <selection activeCell="B4" sqref="B4"/>
    </sheetView>
  </sheetViews>
  <sheetFormatPr defaultRowHeight="15"/>
  <cols>
    <col min="3" max="3" width="7.28515625" customWidth="1"/>
    <col min="5" max="5" width="6.140625" customWidth="1"/>
  </cols>
  <sheetData>
    <row r="1" spans="1:14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ht="18">
      <c r="A4" s="138"/>
      <c r="B4" s="122" t="s">
        <v>71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>
      <c r="A5" s="138"/>
      <c r="B5" s="144" t="s">
        <v>57</v>
      </c>
      <c r="C5" s="138"/>
      <c r="D5" s="138"/>
      <c r="E5" s="138"/>
      <c r="F5" s="142"/>
      <c r="G5" s="142"/>
      <c r="H5" s="142"/>
      <c r="I5" s="142"/>
      <c r="J5" s="142"/>
      <c r="K5" s="142"/>
      <c r="L5" s="142"/>
      <c r="M5" s="142"/>
      <c r="N5" s="138"/>
    </row>
    <row r="6" spans="1:14">
      <c r="A6" s="138"/>
      <c r="B6" s="143" t="s">
        <v>56</v>
      </c>
      <c r="C6" s="138"/>
      <c r="D6" s="138"/>
      <c r="E6" s="138"/>
      <c r="F6" s="142"/>
      <c r="G6" s="142"/>
      <c r="H6" s="142"/>
      <c r="I6" s="142"/>
      <c r="J6" s="142"/>
      <c r="K6" s="142"/>
      <c r="L6" s="142"/>
      <c r="M6" s="142"/>
      <c r="N6" s="138"/>
    </row>
    <row r="7" spans="1:14">
      <c r="A7" s="138"/>
      <c r="B7" s="117" t="s">
        <v>69</v>
      </c>
      <c r="C7" s="138"/>
      <c r="D7" s="138"/>
      <c r="E7" s="138"/>
      <c r="F7" s="138"/>
      <c r="G7" s="138"/>
      <c r="H7" s="138"/>
      <c r="I7" s="117" t="s">
        <v>68</v>
      </c>
      <c r="J7" s="138"/>
      <c r="K7" s="138"/>
      <c r="L7" s="117" t="s">
        <v>64</v>
      </c>
      <c r="M7" s="138"/>
      <c r="N7" s="138"/>
    </row>
    <row r="8" spans="1:14">
      <c r="A8" s="138"/>
      <c r="B8" s="117" t="s">
        <v>55</v>
      </c>
      <c r="C8" s="138"/>
      <c r="D8" s="138"/>
      <c r="E8" s="138"/>
      <c r="F8" s="138"/>
      <c r="G8" s="138"/>
      <c r="H8" s="138"/>
      <c r="I8" s="117" t="s">
        <v>54</v>
      </c>
      <c r="J8" s="138"/>
      <c r="K8" s="138"/>
      <c r="L8" s="141"/>
      <c r="M8" s="138"/>
      <c r="N8" s="138"/>
    </row>
    <row r="9" spans="1:14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</row>
    <row r="10" spans="1:14" ht="15.75">
      <c r="A10" s="138"/>
      <c r="B10" s="117" t="s">
        <v>53</v>
      </c>
      <c r="C10" s="138"/>
      <c r="D10" s="146" t="s">
        <v>72</v>
      </c>
      <c r="E10" s="138"/>
      <c r="F10" s="138"/>
      <c r="G10" s="138"/>
      <c r="H10" s="138"/>
      <c r="I10" s="117" t="s">
        <v>67</v>
      </c>
      <c r="J10" s="138"/>
      <c r="K10" s="138"/>
      <c r="L10" s="117" t="s">
        <v>64</v>
      </c>
      <c r="M10" s="138"/>
      <c r="N10" s="138"/>
    </row>
    <row r="11" spans="1:14">
      <c r="A11" s="138"/>
      <c r="B11" s="138"/>
      <c r="C11" s="117" t="s">
        <v>48</v>
      </c>
      <c r="D11" s="138"/>
      <c r="E11" s="138"/>
      <c r="F11" s="138"/>
      <c r="G11" s="138"/>
      <c r="H11" s="138"/>
      <c r="I11" s="117" t="s">
        <v>66</v>
      </c>
      <c r="J11" s="138"/>
      <c r="K11" s="138"/>
      <c r="L11" s="117" t="s">
        <v>64</v>
      </c>
      <c r="M11" s="138"/>
      <c r="N11" s="138"/>
    </row>
    <row r="12" spans="1:14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>
      <c r="A13" s="138"/>
      <c r="B13" s="117" t="s">
        <v>51</v>
      </c>
      <c r="C13" s="138"/>
      <c r="D13" s="138"/>
      <c r="E13" s="138"/>
      <c r="F13" s="138"/>
      <c r="G13" s="138"/>
      <c r="H13" s="138"/>
      <c r="I13" s="117" t="s">
        <v>67</v>
      </c>
      <c r="J13" s="138"/>
      <c r="K13" s="138"/>
      <c r="L13" s="117" t="s">
        <v>64</v>
      </c>
      <c r="M13" s="138"/>
      <c r="N13" s="138"/>
    </row>
    <row r="14" spans="1:14">
      <c r="A14" s="138"/>
      <c r="B14" s="138"/>
      <c r="C14" s="117" t="s">
        <v>48</v>
      </c>
      <c r="D14" s="138"/>
      <c r="E14" s="138"/>
      <c r="F14" s="138"/>
      <c r="G14" s="138"/>
      <c r="H14" s="138"/>
      <c r="I14" s="117" t="s">
        <v>66</v>
      </c>
      <c r="J14" s="138"/>
      <c r="K14" s="138"/>
      <c r="L14" s="117" t="s">
        <v>64</v>
      </c>
      <c r="M14" s="138"/>
      <c r="N14" s="138"/>
    </row>
    <row r="15" spans="1:14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>
      <c r="A16" s="138"/>
      <c r="B16" s="117" t="s">
        <v>52</v>
      </c>
      <c r="C16" s="138"/>
      <c r="D16" s="138"/>
      <c r="E16" s="138"/>
      <c r="F16" s="138"/>
      <c r="G16" s="138"/>
      <c r="H16" s="138"/>
      <c r="I16" s="117" t="s">
        <v>67</v>
      </c>
      <c r="J16" s="138"/>
      <c r="K16" s="138"/>
      <c r="L16" s="117" t="s">
        <v>64</v>
      </c>
      <c r="M16" s="138"/>
      <c r="N16" s="138"/>
    </row>
    <row r="17" spans="1:14">
      <c r="A17" s="138"/>
      <c r="B17" s="138"/>
      <c r="C17" s="117" t="s">
        <v>48</v>
      </c>
      <c r="D17" s="138"/>
      <c r="E17" s="138"/>
      <c r="F17" s="138"/>
      <c r="G17" s="138"/>
      <c r="H17" s="138"/>
      <c r="I17" s="117" t="s">
        <v>66</v>
      </c>
      <c r="J17" s="138"/>
      <c r="K17" s="138"/>
      <c r="L17" s="117" t="s">
        <v>64</v>
      </c>
      <c r="M17" s="138"/>
      <c r="N17" s="138"/>
    </row>
    <row r="18" spans="1:14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4">
      <c r="A19" s="138"/>
      <c r="B19" s="117" t="s">
        <v>50</v>
      </c>
      <c r="C19" s="138"/>
      <c r="D19" s="138"/>
      <c r="E19" s="138"/>
      <c r="F19" s="138"/>
      <c r="G19" s="138"/>
      <c r="H19" s="138"/>
      <c r="I19" s="117" t="s">
        <v>67</v>
      </c>
      <c r="J19" s="138"/>
      <c r="K19" s="138"/>
      <c r="L19" s="117" t="s">
        <v>64</v>
      </c>
      <c r="M19" s="138"/>
      <c r="N19" s="138"/>
    </row>
    <row r="20" spans="1:14">
      <c r="A20" s="138"/>
      <c r="B20" s="138"/>
      <c r="C20" s="117" t="s">
        <v>48</v>
      </c>
      <c r="D20" s="138"/>
      <c r="E20" s="138"/>
      <c r="F20" s="138"/>
      <c r="G20" s="138"/>
      <c r="H20" s="138"/>
      <c r="I20" s="117" t="s">
        <v>66</v>
      </c>
      <c r="J20" s="138"/>
      <c r="K20" s="138"/>
      <c r="L20" s="117" t="s">
        <v>64</v>
      </c>
      <c r="M20" s="138"/>
      <c r="N20" s="138"/>
    </row>
    <row r="21" spans="1:14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</row>
    <row r="22" spans="1:14">
      <c r="A22" s="138"/>
      <c r="B22" s="117" t="s">
        <v>65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</row>
    <row r="23" spans="1:14">
      <c r="A23" s="138"/>
      <c r="B23" s="138"/>
      <c r="C23" s="140" t="s">
        <v>64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38"/>
      <c r="N23" s="138"/>
    </row>
    <row r="24" spans="1:14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</row>
    <row r="25" spans="1:14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8"/>
    </row>
    <row r="26" spans="1:14">
      <c r="A26" s="109"/>
      <c r="B26" s="137" t="s">
        <v>63</v>
      </c>
      <c r="C26" s="136"/>
      <c r="D26" s="136"/>
      <c r="E26" s="136"/>
      <c r="F26" s="136"/>
      <c r="G26" s="136"/>
      <c r="H26" s="136"/>
      <c r="I26" s="135">
        <f>VV!F57</f>
        <v>0</v>
      </c>
      <c r="J26" s="134"/>
      <c r="K26" s="134"/>
      <c r="L26" s="134"/>
      <c r="M26" s="134"/>
      <c r="N26" s="109"/>
    </row>
    <row r="27" spans="1:14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</row>
    <row r="28" spans="1:14">
      <c r="A28" s="109"/>
      <c r="B28" s="109"/>
      <c r="C28" s="109"/>
      <c r="D28" s="109"/>
      <c r="E28" s="109"/>
      <c r="F28" s="133"/>
      <c r="G28" s="109"/>
      <c r="H28" s="109"/>
      <c r="I28" s="132" t="s">
        <v>62</v>
      </c>
      <c r="J28" s="132"/>
      <c r="K28" s="132"/>
      <c r="L28" s="132"/>
      <c r="M28" s="132"/>
      <c r="N28" s="109"/>
    </row>
    <row r="29" spans="1:14">
      <c r="A29" s="121"/>
      <c r="B29" s="117" t="s">
        <v>61</v>
      </c>
      <c r="C29" s="121"/>
      <c r="D29" s="117" t="s">
        <v>60</v>
      </c>
      <c r="E29" s="131">
        <v>0.21</v>
      </c>
      <c r="F29" s="121"/>
      <c r="G29" s="121"/>
      <c r="H29" s="121"/>
      <c r="I29" s="130">
        <f>VV!F58</f>
        <v>0</v>
      </c>
      <c r="J29" s="115"/>
      <c r="K29" s="115"/>
      <c r="L29" s="115"/>
      <c r="M29" s="115"/>
      <c r="N29" s="121"/>
    </row>
    <row r="30" spans="1:14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</row>
    <row r="31" spans="1:14" ht="15.75">
      <c r="A31" s="124"/>
      <c r="B31" s="129" t="s">
        <v>59</v>
      </c>
      <c r="C31" s="128"/>
      <c r="D31" s="128"/>
      <c r="E31" s="128"/>
      <c r="F31" s="128"/>
      <c r="G31" s="128"/>
      <c r="H31" s="128"/>
      <c r="I31" s="127">
        <f>VV!F59</f>
        <v>0</v>
      </c>
      <c r="J31" s="126"/>
      <c r="K31" s="126"/>
      <c r="L31" s="126"/>
      <c r="M31" s="125"/>
      <c r="N31" s="124"/>
    </row>
    <row r="32" spans="1:14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</row>
    <row r="33" spans="1:14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1:14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</row>
    <row r="37" spans="1:14" ht="18">
      <c r="A37" s="122" t="s">
        <v>58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4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</row>
    <row r="39" spans="1:14">
      <c r="A39" s="117" t="s">
        <v>57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</row>
    <row r="40" spans="1:14">
      <c r="A40" s="120" t="s">
        <v>56</v>
      </c>
      <c r="B40" s="104"/>
      <c r="C40" s="104"/>
      <c r="D40" s="104"/>
      <c r="E40" s="104"/>
      <c r="F40" s="119"/>
      <c r="G40" s="119"/>
      <c r="H40" s="119"/>
      <c r="I40" s="119"/>
      <c r="J40" s="119"/>
      <c r="K40" s="119"/>
      <c r="L40" s="119"/>
      <c r="M40" s="119"/>
      <c r="N40" s="104"/>
    </row>
    <row r="41" spans="1:14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4">
      <c r="A42" s="117" t="s">
        <v>55</v>
      </c>
      <c r="B42" s="109"/>
      <c r="C42" s="109"/>
      <c r="D42" s="109"/>
      <c r="E42" s="109"/>
      <c r="F42" s="109"/>
      <c r="G42" s="117" t="s">
        <v>54</v>
      </c>
      <c r="H42" s="109"/>
      <c r="I42" s="109"/>
      <c r="J42" s="109"/>
      <c r="K42" s="118">
        <v>45600</v>
      </c>
      <c r="L42" s="118"/>
      <c r="M42" s="109"/>
      <c r="N42" s="109"/>
    </row>
    <row r="43" spans="1:14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</row>
    <row r="44" spans="1:14">
      <c r="A44" s="117" t="s">
        <v>53</v>
      </c>
      <c r="B44" s="109"/>
      <c r="C44" s="109"/>
      <c r="D44" s="109"/>
      <c r="E44" s="109"/>
      <c r="F44" s="109"/>
      <c r="G44" s="117" t="s">
        <v>52</v>
      </c>
      <c r="H44" s="109"/>
      <c r="I44" s="109"/>
      <c r="J44" s="109"/>
      <c r="K44" s="116" t="s">
        <v>48</v>
      </c>
      <c r="L44" s="115"/>
      <c r="M44" s="115"/>
      <c r="N44" s="115"/>
    </row>
    <row r="45" spans="1:14">
      <c r="A45" s="117" t="s">
        <v>51</v>
      </c>
      <c r="B45" s="109"/>
      <c r="C45" s="109"/>
      <c r="D45" s="109"/>
      <c r="E45" s="109"/>
      <c r="F45" s="109"/>
      <c r="G45" s="117" t="s">
        <v>50</v>
      </c>
      <c r="H45" s="109"/>
      <c r="I45" s="109"/>
      <c r="J45" s="109" t="s">
        <v>49</v>
      </c>
      <c r="K45" s="116" t="s">
        <v>48</v>
      </c>
      <c r="L45" s="115"/>
      <c r="M45" s="115"/>
      <c r="N45" s="115"/>
    </row>
    <row r="46" spans="1:14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</row>
    <row r="47" spans="1:14">
      <c r="A47" s="114" t="s">
        <v>47</v>
      </c>
      <c r="B47" s="111"/>
      <c r="C47" s="111"/>
      <c r="D47" s="111"/>
      <c r="E47" s="111"/>
      <c r="F47" s="113"/>
      <c r="G47" s="111"/>
      <c r="H47" s="111"/>
      <c r="I47" s="111"/>
      <c r="J47" s="111"/>
      <c r="K47" s="111"/>
      <c r="L47" s="112" t="s">
        <v>46</v>
      </c>
      <c r="M47" s="111"/>
      <c r="N47" s="110"/>
    </row>
    <row r="48" spans="1:14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</row>
    <row r="49" spans="1:14" ht="15.75">
      <c r="A49" s="108" t="s">
        <v>45</v>
      </c>
      <c r="B49" s="107"/>
      <c r="C49" s="107"/>
      <c r="D49" s="107"/>
      <c r="E49" s="107"/>
      <c r="F49" s="107"/>
      <c r="G49" s="106"/>
      <c r="H49" s="106"/>
      <c r="I49" s="106"/>
      <c r="J49" s="106"/>
      <c r="K49" s="106"/>
      <c r="L49" s="105">
        <f>I31</f>
        <v>0</v>
      </c>
      <c r="M49" s="105"/>
      <c r="N49" s="105"/>
    </row>
    <row r="50" spans="1:14">
      <c r="A50" s="104"/>
      <c r="B50" s="103"/>
      <c r="C50" s="103"/>
      <c r="D50" s="103"/>
      <c r="E50" s="103"/>
      <c r="F50" s="102"/>
      <c r="G50" s="100"/>
      <c r="H50" s="100"/>
      <c r="I50" s="100"/>
      <c r="J50" s="100"/>
      <c r="K50" s="100"/>
      <c r="L50" s="101"/>
      <c r="M50" s="100"/>
      <c r="N50" s="100"/>
    </row>
    <row r="51" spans="1:14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  <row r="52" spans="1:14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</sheetData>
  <mergeCells count="19">
    <mergeCell ref="K42:L42"/>
    <mergeCell ref="K44:N44"/>
    <mergeCell ref="K45:N45"/>
    <mergeCell ref="I31:M31"/>
    <mergeCell ref="F5:M5"/>
    <mergeCell ref="F6:M6"/>
    <mergeCell ref="C23:L23"/>
    <mergeCell ref="I26:M26"/>
    <mergeCell ref="I28:M28"/>
    <mergeCell ref="I29:M29"/>
    <mergeCell ref="L50:N50"/>
    <mergeCell ref="G50:K50"/>
    <mergeCell ref="B50:E50"/>
    <mergeCell ref="G49:K49"/>
    <mergeCell ref="L49:N49"/>
    <mergeCell ref="A47:E47"/>
    <mergeCell ref="G47:K47"/>
    <mergeCell ref="L47:N47"/>
    <mergeCell ref="F40:M4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F60"/>
  <sheetViews>
    <sheetView zoomScale="130" zoomScaleNormal="130" workbookViewId="0">
      <selection activeCell="B40" sqref="B40"/>
    </sheetView>
  </sheetViews>
  <sheetFormatPr defaultRowHeight="15"/>
  <cols>
    <col min="1" max="1" width="9.140625" style="47"/>
    <col min="2" max="2" width="148.85546875" customWidth="1"/>
    <col min="5" max="5" width="14.85546875" style="59" customWidth="1"/>
    <col min="6" max="6" width="18.7109375" style="66" customWidth="1"/>
  </cols>
  <sheetData>
    <row r="3" spans="1:6" ht="15.75" thickBot="1">
      <c r="A3" s="43"/>
      <c r="B3" s="7" t="s">
        <v>1</v>
      </c>
      <c r="C3" s="6"/>
      <c r="D3" s="4"/>
      <c r="E3" s="49"/>
      <c r="F3" s="60"/>
    </row>
    <row r="4" spans="1:6">
      <c r="A4" s="75" t="s">
        <v>0</v>
      </c>
      <c r="B4" s="85" t="s">
        <v>2</v>
      </c>
      <c r="C4" s="76" t="s">
        <v>3</v>
      </c>
      <c r="D4" s="77">
        <v>1</v>
      </c>
      <c r="E4" s="78">
        <v>0</v>
      </c>
      <c r="F4" s="79">
        <f>E4*D4</f>
        <v>0</v>
      </c>
    </row>
    <row r="5" spans="1:6">
      <c r="A5" s="75">
        <f>1+A4</f>
        <v>2</v>
      </c>
      <c r="B5" s="86" t="s">
        <v>42</v>
      </c>
      <c r="C5" s="2" t="s">
        <v>3</v>
      </c>
      <c r="D5" s="1">
        <v>1</v>
      </c>
      <c r="E5" s="53">
        <v>0</v>
      </c>
      <c r="F5" s="80">
        <f>E5*D5</f>
        <v>0</v>
      </c>
    </row>
    <row r="6" spans="1:6">
      <c r="A6" s="75">
        <f>1+A5</f>
        <v>3</v>
      </c>
      <c r="B6" s="86" t="s">
        <v>70</v>
      </c>
      <c r="C6" s="2" t="s">
        <v>3</v>
      </c>
      <c r="D6" s="1">
        <v>1</v>
      </c>
      <c r="E6" s="53">
        <v>0</v>
      </c>
      <c r="F6" s="80">
        <f>E6*D6</f>
        <v>0</v>
      </c>
    </row>
    <row r="7" spans="1:6">
      <c r="A7" s="75"/>
      <c r="B7" s="86" t="s">
        <v>41</v>
      </c>
      <c r="C7" s="2" t="s">
        <v>3</v>
      </c>
      <c r="D7" s="1">
        <v>1</v>
      </c>
      <c r="E7" s="53">
        <v>0</v>
      </c>
      <c r="F7" s="80">
        <f>E7*D7</f>
        <v>0</v>
      </c>
    </row>
    <row r="8" spans="1:6">
      <c r="A8" s="75">
        <f>1+A6</f>
        <v>4</v>
      </c>
      <c r="B8" s="86" t="s">
        <v>4</v>
      </c>
      <c r="C8" s="2" t="s">
        <v>3</v>
      </c>
      <c r="D8" s="1">
        <v>1</v>
      </c>
      <c r="E8" s="53">
        <v>0</v>
      </c>
      <c r="F8" s="80">
        <f>E8*D8</f>
        <v>0</v>
      </c>
    </row>
    <row r="9" spans="1:6" ht="15.75" thickBot="1">
      <c r="A9" s="75">
        <f t="shared" ref="A9:A54" si="0">1+A8</f>
        <v>5</v>
      </c>
      <c r="B9" s="87" t="s">
        <v>5</v>
      </c>
      <c r="C9" s="81" t="s">
        <v>3</v>
      </c>
      <c r="D9" s="82">
        <v>1</v>
      </c>
      <c r="E9" s="83">
        <v>0</v>
      </c>
      <c r="F9" s="84">
        <f>E9*D9</f>
        <v>0</v>
      </c>
    </row>
    <row r="10" spans="1:6">
      <c r="A10" s="44"/>
      <c r="B10" s="3"/>
      <c r="C10" s="2"/>
      <c r="D10" s="1"/>
      <c r="E10" s="53"/>
      <c r="F10" s="67">
        <f>SUM(F4:F9)</f>
        <v>0</v>
      </c>
    </row>
    <row r="11" spans="1:6" ht="15.75" thickBot="1">
      <c r="A11" s="44"/>
      <c r="B11" s="7" t="s">
        <v>6</v>
      </c>
      <c r="C11" s="6"/>
      <c r="D11" s="4"/>
      <c r="E11" s="49"/>
      <c r="F11" s="60"/>
    </row>
    <row r="12" spans="1:6">
      <c r="A12" s="44">
        <f>1+A9</f>
        <v>6</v>
      </c>
      <c r="B12" s="9" t="s">
        <v>7</v>
      </c>
      <c r="C12" s="26" t="s">
        <v>8</v>
      </c>
      <c r="D12" s="12">
        <v>124</v>
      </c>
      <c r="E12" s="50">
        <v>0</v>
      </c>
      <c r="F12" s="61">
        <f>E12*D12</f>
        <v>0</v>
      </c>
    </row>
    <row r="13" spans="1:6">
      <c r="A13" s="44">
        <f t="shared" si="0"/>
        <v>7</v>
      </c>
      <c r="B13" s="10" t="s">
        <v>9</v>
      </c>
      <c r="C13" s="27" t="s">
        <v>8</v>
      </c>
      <c r="D13" s="13">
        <v>45</v>
      </c>
      <c r="E13" s="51">
        <v>0</v>
      </c>
      <c r="F13" s="62">
        <f>E13*D13</f>
        <v>0</v>
      </c>
    </row>
    <row r="14" spans="1:6" ht="15.75" thickBot="1">
      <c r="A14" s="44">
        <f t="shared" si="0"/>
        <v>8</v>
      </c>
      <c r="B14" s="11" t="s">
        <v>10</v>
      </c>
      <c r="C14" s="28" t="s">
        <v>8</v>
      </c>
      <c r="D14" s="14">
        <v>10</v>
      </c>
      <c r="E14" s="52">
        <v>0</v>
      </c>
      <c r="F14" s="63">
        <f>E14*D14</f>
        <v>0</v>
      </c>
    </row>
    <row r="15" spans="1:6">
      <c r="A15" s="44"/>
      <c r="B15" s="3"/>
      <c r="C15" s="2"/>
      <c r="D15" s="1"/>
      <c r="E15" s="53"/>
      <c r="F15" s="67">
        <f>SUM(F12:F14)</f>
        <v>0</v>
      </c>
    </row>
    <row r="16" spans="1:6">
      <c r="A16" s="44"/>
      <c r="B16" s="3"/>
      <c r="C16" s="2"/>
      <c r="D16" s="1"/>
      <c r="E16" s="53"/>
      <c r="F16" s="48"/>
    </row>
    <row r="17" spans="1:6" ht="15.75" thickBot="1">
      <c r="A17" s="44"/>
      <c r="B17" s="7" t="s">
        <v>11</v>
      </c>
      <c r="C17" s="6"/>
      <c r="D17" s="4"/>
      <c r="E17" s="49"/>
      <c r="F17" s="60"/>
    </row>
    <row r="18" spans="1:6">
      <c r="A18" s="44">
        <f>1+A14</f>
        <v>9</v>
      </c>
      <c r="B18" s="9" t="s">
        <v>12</v>
      </c>
      <c r="C18" s="26" t="s">
        <v>8</v>
      </c>
      <c r="D18" s="12">
        <v>106.95</v>
      </c>
      <c r="E18" s="50">
        <v>0</v>
      </c>
      <c r="F18" s="61">
        <f>E18*D18</f>
        <v>0</v>
      </c>
    </row>
    <row r="19" spans="1:6">
      <c r="A19" s="44">
        <f t="shared" si="0"/>
        <v>10</v>
      </c>
      <c r="B19" s="10" t="s">
        <v>13</v>
      </c>
      <c r="C19" s="27" t="s">
        <v>8</v>
      </c>
      <c r="D19" s="13">
        <v>14.77</v>
      </c>
      <c r="E19" s="51">
        <v>0</v>
      </c>
      <c r="F19" s="62">
        <f>E19*D19</f>
        <v>0</v>
      </c>
    </row>
    <row r="20" spans="1:6" ht="15.75" thickBot="1">
      <c r="A20" s="44">
        <f t="shared" si="0"/>
        <v>11</v>
      </c>
      <c r="B20" s="39" t="s">
        <v>14</v>
      </c>
      <c r="C20" s="28" t="s">
        <v>8</v>
      </c>
      <c r="D20" s="14">
        <v>9.1999999999999993</v>
      </c>
      <c r="E20" s="52">
        <v>0</v>
      </c>
      <c r="F20" s="63">
        <f>E20*D20</f>
        <v>0</v>
      </c>
    </row>
    <row r="21" spans="1:6">
      <c r="A21" s="44"/>
      <c r="B21" s="68"/>
      <c r="C21" s="2"/>
      <c r="D21" s="1"/>
      <c r="E21" s="53"/>
      <c r="F21" s="67">
        <f>SUM(F18:F20)</f>
        <v>0</v>
      </c>
    </row>
    <row r="22" spans="1:6">
      <c r="A22" s="44"/>
      <c r="B22" s="68"/>
      <c r="C22" s="2"/>
      <c r="D22" s="1"/>
      <c r="E22" s="53"/>
      <c r="F22" s="48"/>
    </row>
    <row r="23" spans="1:6" ht="15.75" thickBot="1">
      <c r="A23" s="44"/>
      <c r="B23" s="7" t="s">
        <v>15</v>
      </c>
      <c r="C23" s="6"/>
      <c r="D23" s="4"/>
      <c r="E23" s="49"/>
      <c r="F23" s="60"/>
    </row>
    <row r="24" spans="1:6">
      <c r="A24" s="44">
        <f>1+A20</f>
        <v>12</v>
      </c>
      <c r="B24" s="9" t="s">
        <v>16</v>
      </c>
      <c r="C24" s="26" t="s">
        <v>17</v>
      </c>
      <c r="D24" s="12">
        <v>18</v>
      </c>
      <c r="E24" s="50">
        <v>0</v>
      </c>
      <c r="F24" s="61">
        <f>E24*D24</f>
        <v>0</v>
      </c>
    </row>
    <row r="25" spans="1:6">
      <c r="A25" s="44">
        <f t="shared" si="0"/>
        <v>13</v>
      </c>
      <c r="B25" s="10" t="s">
        <v>18</v>
      </c>
      <c r="C25" s="27" t="s">
        <v>17</v>
      </c>
      <c r="D25" s="13">
        <v>65</v>
      </c>
      <c r="E25" s="51">
        <v>0</v>
      </c>
      <c r="F25" s="62">
        <f>E25*D25</f>
        <v>0</v>
      </c>
    </row>
    <row r="26" spans="1:6">
      <c r="A26" s="44">
        <f t="shared" si="0"/>
        <v>14</v>
      </c>
      <c r="B26" s="10" t="s">
        <v>19</v>
      </c>
      <c r="C26" s="27" t="s">
        <v>17</v>
      </c>
      <c r="D26" s="13">
        <v>45</v>
      </c>
      <c r="E26" s="51">
        <v>0</v>
      </c>
      <c r="F26" s="62">
        <f>E26*D26</f>
        <v>0</v>
      </c>
    </row>
    <row r="27" spans="1:6">
      <c r="A27" s="44">
        <f t="shared" si="0"/>
        <v>15</v>
      </c>
      <c r="B27" s="10" t="s">
        <v>20</v>
      </c>
      <c r="C27" s="27" t="s">
        <v>17</v>
      </c>
      <c r="D27" s="13">
        <v>14.1</v>
      </c>
      <c r="E27" s="51">
        <v>0</v>
      </c>
      <c r="F27" s="62">
        <f>E27*D27</f>
        <v>0</v>
      </c>
    </row>
    <row r="28" spans="1:6" ht="15.75" thickBot="1">
      <c r="A28" s="44">
        <f t="shared" si="0"/>
        <v>16</v>
      </c>
      <c r="B28" s="11" t="s">
        <v>21</v>
      </c>
      <c r="C28" s="28" t="s">
        <v>22</v>
      </c>
      <c r="D28" s="14">
        <v>5</v>
      </c>
      <c r="E28" s="52">
        <v>0</v>
      </c>
      <c r="F28" s="63">
        <f>E28*D28</f>
        <v>0</v>
      </c>
    </row>
    <row r="29" spans="1:6">
      <c r="A29" s="44"/>
      <c r="B29" s="3"/>
      <c r="C29" s="2"/>
      <c r="D29" s="1"/>
      <c r="E29" s="53"/>
      <c r="F29" s="67">
        <f>SUM(F24:F28)</f>
        <v>0</v>
      </c>
    </row>
    <row r="30" spans="1:6">
      <c r="A30" s="44"/>
      <c r="B30" s="3"/>
      <c r="C30" s="2"/>
      <c r="D30" s="1"/>
      <c r="E30" s="53"/>
      <c r="F30" s="48"/>
    </row>
    <row r="31" spans="1:6" ht="15.75" thickBot="1">
      <c r="A31" s="44"/>
      <c r="B31" s="7" t="s">
        <v>23</v>
      </c>
      <c r="C31" s="6"/>
      <c r="D31" s="4"/>
      <c r="E31" s="49"/>
      <c r="F31" s="60"/>
    </row>
    <row r="32" spans="1:6">
      <c r="A32" s="44">
        <f>1+A28</f>
        <v>17</v>
      </c>
      <c r="B32" s="9" t="s">
        <v>24</v>
      </c>
      <c r="C32" s="26" t="s">
        <v>3</v>
      </c>
      <c r="D32" s="12">
        <v>1</v>
      </c>
      <c r="E32" s="50">
        <v>0</v>
      </c>
      <c r="F32" s="61">
        <f>E32*D32</f>
        <v>0</v>
      </c>
    </row>
    <row r="33" spans="1:6">
      <c r="A33" s="44">
        <f t="shared" si="0"/>
        <v>18</v>
      </c>
      <c r="B33" s="10" t="s">
        <v>25</v>
      </c>
      <c r="C33" s="27" t="s">
        <v>3</v>
      </c>
      <c r="D33" s="13">
        <v>1</v>
      </c>
      <c r="E33" s="51">
        <v>0</v>
      </c>
      <c r="F33" s="62">
        <f>E33*D33</f>
        <v>0</v>
      </c>
    </row>
    <row r="34" spans="1:6">
      <c r="A34" s="44">
        <f>1+A33</f>
        <v>19</v>
      </c>
      <c r="B34" s="69" t="s">
        <v>73</v>
      </c>
      <c r="C34" s="70" t="s">
        <v>3</v>
      </c>
      <c r="D34" s="71">
        <v>1</v>
      </c>
      <c r="E34" s="72">
        <v>0</v>
      </c>
      <c r="F34" s="73">
        <f>E34*D34</f>
        <v>0</v>
      </c>
    </row>
    <row r="35" spans="1:6" ht="24">
      <c r="A35" s="44">
        <f>1+A34</f>
        <v>20</v>
      </c>
      <c r="B35" s="69" t="s">
        <v>75</v>
      </c>
      <c r="C35" s="70" t="s">
        <v>3</v>
      </c>
      <c r="D35" s="71">
        <v>1</v>
      </c>
      <c r="E35" s="72">
        <v>0</v>
      </c>
      <c r="F35" s="73">
        <f>E35*D35</f>
        <v>0</v>
      </c>
    </row>
    <row r="36" spans="1:6">
      <c r="A36" s="44">
        <f>1+A35</f>
        <v>21</v>
      </c>
      <c r="B36" s="93" t="s">
        <v>74</v>
      </c>
      <c r="C36" s="70" t="s">
        <v>3</v>
      </c>
      <c r="D36" s="71">
        <v>1</v>
      </c>
      <c r="E36" s="72">
        <v>0</v>
      </c>
      <c r="F36" s="73">
        <f>E36*D36</f>
        <v>0</v>
      </c>
    </row>
    <row r="37" spans="1:6" ht="24">
      <c r="A37" s="44">
        <f>1+A36</f>
        <v>22</v>
      </c>
      <c r="B37" s="93" t="s">
        <v>44</v>
      </c>
      <c r="C37" s="94" t="s">
        <v>3</v>
      </c>
      <c r="D37" s="95">
        <v>1</v>
      </c>
      <c r="E37" s="96">
        <v>0</v>
      </c>
      <c r="F37" s="97">
        <f>E37*D37</f>
        <v>0</v>
      </c>
    </row>
    <row r="38" spans="1:6" ht="15.75" thickBot="1">
      <c r="A38" s="44">
        <f>1+A37</f>
        <v>23</v>
      </c>
      <c r="B38" s="88" t="s">
        <v>43</v>
      </c>
      <c r="C38" s="89" t="s">
        <v>3</v>
      </c>
      <c r="D38" s="90">
        <v>1</v>
      </c>
      <c r="E38" s="91">
        <v>0</v>
      </c>
      <c r="F38" s="92">
        <f>E38*D38</f>
        <v>0</v>
      </c>
    </row>
    <row r="39" spans="1:6">
      <c r="A39" s="44"/>
      <c r="B39" s="3"/>
      <c r="C39" s="2"/>
      <c r="D39" s="1"/>
      <c r="E39" s="53"/>
      <c r="F39" s="67">
        <f>SUM(F32:F38)</f>
        <v>0</v>
      </c>
    </row>
    <row r="40" spans="1:6">
      <c r="A40" s="44"/>
      <c r="B40" s="3"/>
      <c r="C40" s="2"/>
      <c r="D40" s="1"/>
      <c r="E40" s="53"/>
      <c r="F40" s="48"/>
    </row>
    <row r="41" spans="1:6" ht="15.75" thickBot="1">
      <c r="A41" s="44"/>
      <c r="B41" s="7" t="s">
        <v>26</v>
      </c>
      <c r="C41" s="6"/>
      <c r="D41" s="4"/>
      <c r="E41" s="49"/>
      <c r="F41" s="60"/>
    </row>
    <row r="42" spans="1:6">
      <c r="A42" s="44">
        <f>1+A38</f>
        <v>24</v>
      </c>
      <c r="B42" s="9" t="s">
        <v>27</v>
      </c>
      <c r="C42" s="26" t="s">
        <v>22</v>
      </c>
      <c r="D42" s="12">
        <v>14.2</v>
      </c>
      <c r="E42" s="50">
        <v>0</v>
      </c>
      <c r="F42" s="61">
        <f>E42*D42</f>
        <v>0</v>
      </c>
    </row>
    <row r="43" spans="1:6">
      <c r="A43" s="44">
        <f t="shared" si="0"/>
        <v>25</v>
      </c>
      <c r="B43" s="10" t="s">
        <v>28</v>
      </c>
      <c r="C43" s="27" t="s">
        <v>17</v>
      </c>
      <c r="D43" s="13">
        <v>14.2</v>
      </c>
      <c r="E43" s="51">
        <v>0</v>
      </c>
      <c r="F43" s="62">
        <f>E43*D43</f>
        <v>0</v>
      </c>
    </row>
    <row r="44" spans="1:6" ht="15.75" thickBot="1">
      <c r="A44" s="44">
        <f>1+A43</f>
        <v>26</v>
      </c>
      <c r="B44" s="11" t="s">
        <v>29</v>
      </c>
      <c r="C44" s="28" t="s">
        <v>17</v>
      </c>
      <c r="D44" s="14">
        <v>15</v>
      </c>
      <c r="E44" s="52">
        <v>0</v>
      </c>
      <c r="F44" s="63">
        <f>E44*D44</f>
        <v>0</v>
      </c>
    </row>
    <row r="45" spans="1:6">
      <c r="A45" s="44"/>
      <c r="B45" s="3"/>
      <c r="C45" s="2"/>
      <c r="D45" s="1"/>
      <c r="E45" s="53"/>
      <c r="F45" s="67">
        <f>SUM(F42:F44)</f>
        <v>0</v>
      </c>
    </row>
    <row r="46" spans="1:6">
      <c r="A46" s="44"/>
      <c r="B46" s="3"/>
      <c r="C46" s="2"/>
      <c r="D46" s="1"/>
      <c r="E46" s="53"/>
      <c r="F46" s="48"/>
    </row>
    <row r="47" spans="1:6" ht="15.75" thickBot="1">
      <c r="A47" s="44"/>
      <c r="B47" s="7" t="s">
        <v>30</v>
      </c>
      <c r="C47" s="6"/>
      <c r="D47" s="8"/>
      <c r="E47" s="8"/>
      <c r="F47" s="60"/>
    </row>
    <row r="48" spans="1:6" ht="15.75" thickBot="1">
      <c r="A48" s="44">
        <f>1+A44</f>
        <v>27</v>
      </c>
      <c r="B48" s="40" t="s">
        <v>31</v>
      </c>
      <c r="C48" s="41" t="s">
        <v>8</v>
      </c>
      <c r="D48" s="42">
        <v>150</v>
      </c>
      <c r="E48" s="54">
        <v>0</v>
      </c>
      <c r="F48" s="64">
        <f>E48*D48</f>
        <v>0</v>
      </c>
    </row>
    <row r="49" spans="1:6">
      <c r="A49" s="44"/>
      <c r="B49" s="3"/>
      <c r="C49" s="2"/>
      <c r="D49" s="1"/>
      <c r="E49" s="53"/>
      <c r="F49" s="48"/>
    </row>
    <row r="50" spans="1:6">
      <c r="A50" s="44"/>
      <c r="B50" s="3"/>
      <c r="C50" s="2"/>
      <c r="D50" s="1"/>
      <c r="E50" s="53"/>
      <c r="F50" s="48"/>
    </row>
    <row r="51" spans="1:6" ht="15.75" thickBot="1">
      <c r="A51" s="44"/>
      <c r="B51" s="7" t="s">
        <v>32</v>
      </c>
      <c r="C51" s="6"/>
      <c r="D51" s="4"/>
      <c r="E51" s="49"/>
      <c r="F51" s="60"/>
    </row>
    <row r="52" spans="1:6">
      <c r="A52" s="44">
        <f>1+A48</f>
        <v>28</v>
      </c>
      <c r="B52" s="33" t="s">
        <v>33</v>
      </c>
      <c r="C52" s="34" t="s">
        <v>34</v>
      </c>
      <c r="D52" s="35">
        <v>2</v>
      </c>
      <c r="E52" s="50">
        <v>0</v>
      </c>
      <c r="F52" s="61">
        <f>E52*D52</f>
        <v>0</v>
      </c>
    </row>
    <row r="53" spans="1:6">
      <c r="A53" s="44">
        <f t="shared" si="0"/>
        <v>29</v>
      </c>
      <c r="B53" s="36" t="s">
        <v>35</v>
      </c>
      <c r="C53" s="37" t="s">
        <v>34</v>
      </c>
      <c r="D53" s="38">
        <v>3</v>
      </c>
      <c r="E53" s="51">
        <v>0</v>
      </c>
      <c r="F53" s="62">
        <f>E53*D53</f>
        <v>0</v>
      </c>
    </row>
    <row r="54" spans="1:6" ht="15.75" thickBot="1">
      <c r="A54" s="44">
        <f t="shared" si="0"/>
        <v>30</v>
      </c>
      <c r="B54" s="16" t="s">
        <v>36</v>
      </c>
      <c r="C54" s="15" t="s">
        <v>34</v>
      </c>
      <c r="D54" s="29">
        <v>2.5</v>
      </c>
      <c r="E54" s="52">
        <v>0</v>
      </c>
      <c r="F54" s="63">
        <f>E54*D54</f>
        <v>0</v>
      </c>
    </row>
    <row r="55" spans="1:6">
      <c r="A55" s="45"/>
      <c r="B55" s="5"/>
      <c r="C55" s="5"/>
      <c r="D55" s="5"/>
      <c r="E55" s="55"/>
      <c r="F55" s="74">
        <f>SUM(F52:F54)</f>
        <v>0</v>
      </c>
    </row>
    <row r="56" spans="1:6" ht="15.75" thickBot="1">
      <c r="A56" s="46"/>
      <c r="B56" s="5"/>
      <c r="C56" s="5"/>
      <c r="D56" s="5"/>
      <c r="E56" s="55"/>
      <c r="F56" s="65"/>
    </row>
    <row r="57" spans="1:6" ht="15.75" thickTop="1">
      <c r="A57" s="46"/>
      <c r="B57" s="17" t="s">
        <v>37</v>
      </c>
      <c r="C57" s="18"/>
      <c r="D57" s="19"/>
      <c r="E57" s="56"/>
      <c r="F57" s="30">
        <f>F55+F45+F48+F39+F29+F21+F15+F10</f>
        <v>0</v>
      </c>
    </row>
    <row r="58" spans="1:6">
      <c r="A58" s="46"/>
      <c r="B58" s="20" t="s">
        <v>38</v>
      </c>
      <c r="C58" s="21" t="s">
        <v>39</v>
      </c>
      <c r="D58" s="22"/>
      <c r="E58" s="57"/>
      <c r="F58" s="31">
        <f>F59-F57</f>
        <v>0</v>
      </c>
    </row>
    <row r="59" spans="1:6" ht="15.75" thickBot="1">
      <c r="A59" s="46"/>
      <c r="B59" s="23" t="s">
        <v>40</v>
      </c>
      <c r="C59" s="24"/>
      <c r="D59" s="25"/>
      <c r="E59" s="58"/>
      <c r="F59" s="32">
        <f>F57*1.21</f>
        <v>0</v>
      </c>
    </row>
    <row r="60" spans="1:6" ht="15.75" thickTop="1">
      <c r="A60" s="46"/>
      <c r="B60" s="5"/>
      <c r="C60" s="5"/>
      <c r="D60" s="5"/>
      <c r="E60" s="55"/>
      <c r="F60" s="6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 stavby</vt:lpstr>
      <vt:lpstr>VV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sagl@ksarchitekti.cz</dc:creator>
  <cp:lastModifiedBy>sagl@ksarchitekti.cz</cp:lastModifiedBy>
  <dcterms:created xsi:type="dcterms:W3CDTF">2024-11-03T12:52:32Z</dcterms:created>
  <dcterms:modified xsi:type="dcterms:W3CDTF">2024-11-04T12:45:21Z</dcterms:modified>
</cp:coreProperties>
</file>