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OU\VZ archiv\E-ZAK_2025\VZ16_2025 Dodávky obvazového materiálu\03 Vysvětlení ZD\část č. 3\"/>
    </mc:Choice>
  </mc:AlternateContent>
  <xr:revisionPtr revIDLastSave="0" documentId="8_{DD4A66B5-E9CA-4675-B031-966B612EBF55}" xr6:coauthVersionLast="47" xr6:coauthVersionMax="47" xr10:uidLastSave="{00000000-0000-0000-0000-000000000000}"/>
  <bookViews>
    <workbookView xWindow="-120" yWindow="-120" windowWidth="29040" windowHeight="15720" tabRatio="776" firstSheet="9" activeTab="14" xr2:uid="{00000000-000D-0000-FFFF-FFFF00000000}"/>
  </bookViews>
  <sheets>
    <sheet name="část 1 - Vata buničitá a obvazo" sheetId="27" r:id="rId1"/>
    <sheet name="část 2 - Zdravotnická gáza" sheetId="28" r:id="rId2"/>
    <sheet name="část 3 - Tampony prošívané" sheetId="1" r:id="rId3"/>
    <sheet name="část 4 - Tampony stáčené" sheetId="29" r:id="rId4"/>
    <sheet name="část 5 - Komprese z gázy" sheetId="30" r:id="rId5"/>
    <sheet name="část 6 - Komprese z NT" sheetId="32" r:id="rId6"/>
    <sheet name="část 7 - Absorpční komprese, ne" sheetId="31" r:id="rId7"/>
    <sheet name="část 8 - Obinadla kompresivní" sheetId="34" r:id="rId8"/>
    <sheet name="část 9 - Obvazy hadicové síťov" sheetId="42" r:id="rId9"/>
    <sheet name="část 10 - Sádry a podklad. mat." sheetId="35" r:id="rId10"/>
    <sheet name="část 11 - Náplasti z NT, steril" sheetId="33" r:id="rId11"/>
    <sheet name="část 12 - Náplasti z NT v roli" sheetId="43" r:id="rId12"/>
    <sheet name="část 13 - Náplasti na cívce, ne" sheetId="37" r:id="rId13"/>
    <sheet name="část 14 - Fixace žilních katetr" sheetId="38" r:id="rId14"/>
    <sheet name="část 15 - Stehy náplasťové" sheetId="39" r:id="rId15"/>
  </sheets>
  <calcPr calcId="181029"/>
</workbook>
</file>

<file path=xl/calcChain.xml><?xml version="1.0" encoding="utf-8"?>
<calcChain xmlns="http://schemas.openxmlformats.org/spreadsheetml/2006/main">
  <c r="H12" i="37" l="1"/>
  <c r="I12" i="37" s="1"/>
  <c r="H18" i="38"/>
  <c r="I18" i="38" s="1"/>
  <c r="H24" i="42"/>
  <c r="I24" i="42" s="1"/>
  <c r="H23" i="42"/>
  <c r="I23" i="42" s="1"/>
  <c r="H22" i="42"/>
  <c r="I22" i="42" s="1"/>
  <c r="H21" i="42"/>
  <c r="I21" i="42" s="1"/>
  <c r="H20" i="42"/>
  <c r="I20" i="42" s="1"/>
  <c r="H19" i="42"/>
  <c r="I19" i="42" s="1"/>
  <c r="H18" i="42"/>
  <c r="I18" i="42" s="1"/>
  <c r="H17" i="42"/>
  <c r="I17" i="42" s="1"/>
  <c r="H16" i="42"/>
  <c r="I16" i="42" s="1"/>
  <c r="H15" i="42"/>
  <c r="I15" i="42" s="1"/>
  <c r="H19" i="38" l="1"/>
  <c r="I19" i="38"/>
  <c r="H28" i="37"/>
  <c r="I28" i="37" s="1"/>
  <c r="H23" i="37"/>
  <c r="I23" i="37" s="1"/>
  <c r="H18" i="37"/>
  <c r="I18" i="37" s="1"/>
  <c r="H17" i="37"/>
  <c r="I17" i="37" s="1"/>
  <c r="H14" i="43"/>
  <c r="I14" i="43" s="1"/>
  <c r="H13" i="43"/>
  <c r="I13" i="43" s="1"/>
  <c r="H12" i="43"/>
  <c r="I12" i="43" s="1"/>
  <c r="H11" i="43"/>
  <c r="I11" i="43" s="1"/>
  <c r="H24" i="35"/>
  <c r="I24" i="35" s="1"/>
  <c r="H23" i="35"/>
  <c r="I23" i="35" s="1"/>
  <c r="H22" i="35"/>
  <c r="I22" i="35" s="1"/>
  <c r="H21" i="35"/>
  <c r="I21" i="35" s="1"/>
  <c r="H20" i="35"/>
  <c r="I20" i="35" s="1"/>
  <c r="H30" i="34"/>
  <c r="I30" i="34" s="1"/>
  <c r="H29" i="34"/>
  <c r="I29" i="34" s="1"/>
  <c r="H28" i="34"/>
  <c r="I28" i="34" s="1"/>
  <c r="H23" i="34"/>
  <c r="I23" i="34" s="1"/>
  <c r="H22" i="34"/>
  <c r="I22" i="34" s="1"/>
  <c r="H21" i="34"/>
  <c r="I21" i="34" s="1"/>
  <c r="H20" i="34"/>
  <c r="I20" i="34" s="1"/>
  <c r="H14" i="32"/>
  <c r="I14" i="32" s="1"/>
  <c r="H20" i="32"/>
  <c r="I20" i="32" s="1"/>
  <c r="H19" i="32"/>
  <c r="I19" i="32" s="1"/>
  <c r="H20" i="30"/>
  <c r="I20" i="30" s="1"/>
  <c r="H18" i="30"/>
  <c r="I18" i="30" s="1"/>
  <c r="H17" i="30"/>
  <c r="I17" i="30" s="1"/>
  <c r="H21" i="29"/>
  <c r="I21" i="29" s="1"/>
  <c r="H20" i="29"/>
  <c r="I20" i="29" s="1"/>
  <c r="H17" i="1"/>
  <c r="I17" i="1" s="1"/>
  <c r="H26" i="28"/>
  <c r="I26" i="28" s="1"/>
  <c r="H25" i="28"/>
  <c r="I25" i="28" s="1"/>
  <c r="H24" i="28"/>
  <c r="I24" i="28" s="1"/>
  <c r="I21" i="30" l="1"/>
  <c r="I27" i="28"/>
  <c r="I29" i="37"/>
  <c r="H29" i="37"/>
  <c r="H19" i="37"/>
  <c r="I19" i="37"/>
  <c r="I24" i="37"/>
  <c r="H24" i="37"/>
  <c r="I15" i="43"/>
  <c r="F19" i="43" s="1"/>
  <c r="H15" i="43"/>
  <c r="F17" i="43" s="1"/>
  <c r="H25" i="35"/>
  <c r="I25" i="35"/>
  <c r="H24" i="34"/>
  <c r="H31" i="34"/>
  <c r="I31" i="34"/>
  <c r="I24" i="34"/>
  <c r="I21" i="32"/>
  <c r="H21" i="32"/>
  <c r="H21" i="30"/>
  <c r="H22" i="29"/>
  <c r="I22" i="29"/>
  <c r="H18" i="1"/>
  <c r="I18" i="1"/>
  <c r="H27" i="28"/>
  <c r="F18" i="43" l="1"/>
  <c r="H14" i="42" l="1"/>
  <c r="I14" i="42" s="1"/>
  <c r="H13" i="42"/>
  <c r="I13" i="42" s="1"/>
  <c r="H12" i="42"/>
  <c r="I12" i="42" s="1"/>
  <c r="H11" i="42"/>
  <c r="I11" i="42" s="1"/>
  <c r="I25" i="42" l="1"/>
  <c r="F29" i="42" s="1"/>
  <c r="H25" i="42"/>
  <c r="F27" i="42" s="1"/>
  <c r="F28" i="42" l="1"/>
  <c r="H12" i="39" l="1"/>
  <c r="I12" i="39" s="1"/>
  <c r="H11" i="39"/>
  <c r="I11" i="39" s="1"/>
  <c r="H13" i="38"/>
  <c r="I13" i="38" s="1"/>
  <c r="H12" i="38"/>
  <c r="I12" i="38" s="1"/>
  <c r="H11" i="37"/>
  <c r="H13" i="39" l="1"/>
  <c r="F15" i="39" s="1"/>
  <c r="H14" i="38"/>
  <c r="F22" i="38" s="1"/>
  <c r="H13" i="37"/>
  <c r="F31" i="37" s="1"/>
  <c r="I13" i="39"/>
  <c r="F17" i="39" s="1"/>
  <c r="I14" i="38"/>
  <c r="F24" i="38" s="1"/>
  <c r="I11" i="37"/>
  <c r="I13" i="37" s="1"/>
  <c r="F33" i="37" s="1"/>
  <c r="F16" i="39" l="1"/>
  <c r="F23" i="38"/>
  <c r="F32" i="37"/>
  <c r="H15" i="35" l="1"/>
  <c r="I15" i="35" s="1"/>
  <c r="H14" i="35"/>
  <c r="I14" i="35" s="1"/>
  <c r="H13" i="35"/>
  <c r="I13" i="35" s="1"/>
  <c r="H12" i="35"/>
  <c r="I12" i="35" s="1"/>
  <c r="H11" i="35"/>
  <c r="H16" i="35" l="1"/>
  <c r="F27" i="35" s="1"/>
  <c r="I11" i="35"/>
  <c r="H15" i="34"/>
  <c r="I15" i="34" s="1"/>
  <c r="H14" i="34"/>
  <c r="I14" i="34" s="1"/>
  <c r="H13" i="34"/>
  <c r="I13" i="34" s="1"/>
  <c r="H12" i="34"/>
  <c r="I16" i="35" l="1"/>
  <c r="H16" i="34"/>
  <c r="F33" i="34" s="1"/>
  <c r="I12" i="34"/>
  <c r="I16" i="34" s="1"/>
  <c r="F35" i="34" s="1"/>
  <c r="F29" i="35" l="1"/>
  <c r="F28" i="35" s="1"/>
  <c r="F34" i="34"/>
  <c r="H11" i="33" l="1"/>
  <c r="I11" i="33" s="1"/>
  <c r="H12" i="33"/>
  <c r="I12" i="33" s="1"/>
  <c r="H13" i="33"/>
  <c r="I13" i="33" s="1"/>
  <c r="H14" i="33"/>
  <c r="I14" i="33" s="1"/>
  <c r="H15" i="33"/>
  <c r="I15" i="33" s="1"/>
  <c r="H16" i="33"/>
  <c r="I16" i="33" s="1"/>
  <c r="I17" i="33" l="1"/>
  <c r="F21" i="33" s="1"/>
  <c r="H17" i="33"/>
  <c r="F19" i="33" s="1"/>
  <c r="H13" i="32"/>
  <c r="I13" i="32" s="1"/>
  <c r="H12" i="32"/>
  <c r="I12" i="32" s="1"/>
  <c r="H11" i="32"/>
  <c r="I11" i="32" s="1"/>
  <c r="F20" i="33" l="1"/>
  <c r="I15" i="32"/>
  <c r="F25" i="32" s="1"/>
  <c r="H15" i="32"/>
  <c r="F23" i="32" s="1"/>
  <c r="F24" i="32" l="1"/>
  <c r="H12" i="1" l="1"/>
  <c r="I12" i="1" s="1"/>
  <c r="H12" i="30" l="1"/>
  <c r="I12" i="30" s="1"/>
  <c r="H13" i="31" l="1"/>
  <c r="I13" i="31" s="1"/>
  <c r="H12" i="31"/>
  <c r="I12" i="31" s="1"/>
  <c r="H11" i="31"/>
  <c r="H15" i="29"/>
  <c r="I15" i="29" s="1"/>
  <c r="H13" i="29"/>
  <c r="I13" i="29" s="1"/>
  <c r="H14" i="29"/>
  <c r="I14" i="29" s="1"/>
  <c r="H12" i="29"/>
  <c r="H16" i="29" l="1"/>
  <c r="F24" i="29" s="1"/>
  <c r="H14" i="31"/>
  <c r="F16" i="31" s="1"/>
  <c r="I13" i="30"/>
  <c r="F26" i="30" s="1"/>
  <c r="I11" i="31"/>
  <c r="I14" i="31" s="1"/>
  <c r="F18" i="31" s="1"/>
  <c r="H13" i="30"/>
  <c r="F24" i="30" s="1"/>
  <c r="I12" i="29"/>
  <c r="I16" i="29" l="1"/>
  <c r="F17" i="31"/>
  <c r="F25" i="30"/>
  <c r="F26" i="29" l="1"/>
  <c r="F25" i="29" s="1"/>
  <c r="H19" i="28"/>
  <c r="I19" i="28" s="1"/>
  <c r="H18" i="28"/>
  <c r="H13" i="28"/>
  <c r="I13" i="28" s="1"/>
  <c r="I18" i="28" l="1"/>
  <c r="I20" i="28" s="1"/>
  <c r="H20" i="28"/>
  <c r="I14" i="28"/>
  <c r="H14" i="28"/>
  <c r="H13" i="27"/>
  <c r="I13" i="27" s="1"/>
  <c r="H14" i="27"/>
  <c r="I14" i="27" s="1"/>
  <c r="H15" i="27"/>
  <c r="I15" i="27" s="1"/>
  <c r="H20" i="27"/>
  <c r="F31" i="28" l="1"/>
  <c r="F29" i="28"/>
  <c r="F30" i="28" s="1"/>
  <c r="I20" i="27"/>
  <c r="I21" i="27" s="1"/>
  <c r="H21" i="27"/>
  <c r="H25" i="27"/>
  <c r="I25" i="27" s="1"/>
  <c r="H12" i="27"/>
  <c r="H26" i="27" l="1"/>
  <c r="I12" i="27"/>
  <c r="I16" i="27" s="1"/>
  <c r="H16" i="27"/>
  <c r="I26" i="27"/>
  <c r="F28" i="27" l="1"/>
  <c r="F30" i="27"/>
  <c r="F29" i="27" s="1"/>
  <c r="H13" i="1"/>
  <c r="F20" i="1" s="1"/>
  <c r="I13" i="1"/>
  <c r="F22" i="1" s="1"/>
  <c r="F21" i="1" l="1"/>
</calcChain>
</file>

<file path=xl/sharedStrings.xml><?xml version="1.0" encoding="utf-8"?>
<sst xmlns="http://schemas.openxmlformats.org/spreadsheetml/2006/main" count="1212" uniqueCount="294">
  <si>
    <t>Výrobce</t>
  </si>
  <si>
    <t>celistvost tamponu bez volných nití</t>
  </si>
  <si>
    <t>vysoká elastičnost</t>
  </si>
  <si>
    <t>Název VZ:</t>
  </si>
  <si>
    <t>DOPLNÍ DODAVATEL</t>
  </si>
  <si>
    <t>Část VZ:</t>
  </si>
  <si>
    <t>Předmět plnění - minimální parametry požadované zadavatelem</t>
  </si>
  <si>
    <t>přiloženo vyobrazení výrobku z katalogu nebo katalogový list</t>
  </si>
  <si>
    <t>Zboží splňuje 
 ANO/NE</t>
  </si>
  <si>
    <t>počet vrstev 4</t>
  </si>
  <si>
    <t>Splnění minimálních požadovaných parametrů:</t>
  </si>
  <si>
    <t xml:space="preserve"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péče. </t>
  </si>
  <si>
    <t>Svým podpisem stvrzuji, že výše uvedené údaje o nabízeném zboží jsou správné a závazné.</t>
  </si>
  <si>
    <t>.....................................................................</t>
  </si>
  <si>
    <t>titul, jméno, příjmení, funkce</t>
  </si>
  <si>
    <t xml:space="preserve">                                                                                                                               podpis oprávněné osoby za účastníka</t>
  </si>
  <si>
    <t>Cena v Kč bez DPH:</t>
  </si>
  <si>
    <t>Cena v Kč včetně DPH:</t>
  </si>
  <si>
    <t>DPH v Kč :</t>
  </si>
  <si>
    <t>Název dodavatele, IČO:</t>
  </si>
  <si>
    <t>Katalogové číslo (kód)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</si>
  <si>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</si>
  <si>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</si>
  <si>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</si>
  <si>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</si>
  <si>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</si>
  <si>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</si>
  <si>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</si>
  <si>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</si>
  <si>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</si>
  <si>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</si>
  <si>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Vata buničitá přířezy 20cmx30cm, 1 kus = 0,5 kg</t>
  </si>
  <si>
    <t>Vata buničitá přířezy 20cmx15cm, 1 kus = 1 kg</t>
  </si>
  <si>
    <t>Vata buničitá přířezy
20cmx20cm, 1 kus = 2 kg</t>
  </si>
  <si>
    <t>Vata buničitá přířezy 30cmx40cm, 1 kus = 2 kg</t>
  </si>
  <si>
    <t>Vata obvazová skládaná 500 g 
1 kus = 0,5 kg</t>
  </si>
  <si>
    <t>Cena za MJ v Kč bez DPH</t>
  </si>
  <si>
    <t>Sazba DPH v %</t>
  </si>
  <si>
    <t>Obchodní název nabízeného zboží</t>
  </si>
  <si>
    <t>ID</t>
  </si>
  <si>
    <t xml:space="preserve">                                                                                                                                                                                  podpis oprávněné osoby za účastníka</t>
  </si>
  <si>
    <t>pevnost tamponu při manipulaci</t>
  </si>
  <si>
    <t xml:space="preserve">Tampony stáčené (dále jen "zboží") </t>
  </si>
  <si>
    <t>podíl bavlny 100 %</t>
  </si>
  <si>
    <t>jsou zdravotnickým prostředkem dle zákona č. 375/2022 Sb., splňuje zákon č. 22/1997 Sb., o technických požadavcích na výrobky.</t>
  </si>
  <si>
    <t>baleno v obalu papír/folie nebo papír/papír</t>
  </si>
  <si>
    <t>"peel efekt" pro otevření</t>
  </si>
  <si>
    <t>nízká prašnost</t>
  </si>
  <si>
    <t xml:space="preserve">Komprese z gázy (dále jen "zboží") </t>
  </si>
  <si>
    <t>vysoká savost</t>
  </si>
  <si>
    <t>prodyšnost</t>
  </si>
  <si>
    <t>zašité (zatkané) okraje bez volných nití</t>
  </si>
  <si>
    <t>tolerance rozměrů  je +- 10 %</t>
  </si>
  <si>
    <t>Sterilní tampony stáčené musí splňovat navíc:</t>
  </si>
  <si>
    <t>tolerance v rozměru +-1 cm</t>
  </si>
  <si>
    <t>celistvost bez volných nití</t>
  </si>
  <si>
    <t>10.</t>
  </si>
  <si>
    <t>11.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</si>
  <si>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</si>
  <si>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2. </t>
  </si>
  <si>
    <t>splňuje normu ČSN 14079</t>
  </si>
  <si>
    <t>Cena celkem bez DPH / s DPH za předpokl. spotřebu/24 měsíců</t>
  </si>
  <si>
    <t>dobrá snášenlivost na pokožce, hypoalergenní</t>
  </si>
  <si>
    <t>dobrá přilnavost k pokožce</t>
  </si>
  <si>
    <t>Předpokládaná spotřeba MJ za  24 měsíců 
(v MJ)</t>
  </si>
  <si>
    <r>
      <t>Celková cena za předpokládanou spotřebu za 24 měsíců v Kč bez DPH</t>
    </r>
    <r>
      <rPr>
        <b/>
        <sz val="10"/>
        <color rgb="FFFF0000"/>
        <rFont val="Arial"/>
        <family val="2"/>
        <charset val="238"/>
      </rPr>
      <t xml:space="preserve"> (Předmět hodnocení)</t>
    </r>
  </si>
  <si>
    <t>Celková cena za předpokládanou spotřebu za 24 měsíců v Kč včetně DPH</t>
  </si>
  <si>
    <t>dobrá prodyšnost</t>
  </si>
  <si>
    <t>Předpokládaná spotřeba MJ za  24 měsíců
(v MJ)</t>
  </si>
  <si>
    <t xml:space="preserve">Sádry a podkladový materiál (dále jen "zboží") </t>
  </si>
  <si>
    <t xml:space="preserve">Stehy náplasťové (dále jen "zboží") </t>
  </si>
  <si>
    <t>vysoká přilnavost k pokožce</t>
  </si>
  <si>
    <t>odolnost proti prasknutí</t>
  </si>
  <si>
    <t>tolerance v šířce +- 10 %</t>
  </si>
  <si>
    <t>Celková cena za předmět plnění části 1:</t>
  </si>
  <si>
    <t>Celková cena za předmět plnění části 2:</t>
  </si>
  <si>
    <t>Celková cena za předmět plnění části 3:</t>
  </si>
  <si>
    <t>Část 4 - Tampony stáčené</t>
  </si>
  <si>
    <t>Celková cena za předmět plnění části 4:</t>
  </si>
  <si>
    <t>Část 5 - Komprese z gázy</t>
  </si>
  <si>
    <t>Celková cena za předmět plnění části 5:</t>
  </si>
  <si>
    <t>Celková cena za předmět plnění části 6:</t>
  </si>
  <si>
    <t>Celková cena za předmět plnění části 7:</t>
  </si>
  <si>
    <t>Část 8 - Obinadla kompresivní</t>
  </si>
  <si>
    <t>Celková cena za předmět plnění části 8:</t>
  </si>
  <si>
    <t xml:space="preserve">Obinadla kompresivní (dále jen "zboží") </t>
  </si>
  <si>
    <t>Celková cena za předmět plnění části 10:</t>
  </si>
  <si>
    <t xml:space="preserve">Obvaz hadicový (dále jen "zboží") </t>
  </si>
  <si>
    <t>Celková cena za předmět plnění části 11:</t>
  </si>
  <si>
    <t>Celková cena za předmět plnění části 12:</t>
  </si>
  <si>
    <t>Celková cena za předmět plnění části 13:</t>
  </si>
  <si>
    <t>Celková cena za předmět plnění části 14:</t>
  </si>
  <si>
    <t>Celková cena za předmět plnění části 15:</t>
  </si>
  <si>
    <t>Velikost nabízeného balení (počet ks v balení)</t>
  </si>
  <si>
    <t>tolerance v šířce +- 5 %</t>
  </si>
  <si>
    <t>Pro všechny položky - tolerance rozměrů (pokud není uvedeno min. nebo max.) je +- 10 %</t>
  </si>
  <si>
    <t>spolehlivá adheze k povrchu těla a flexibilita, elastická</t>
  </si>
  <si>
    <t>hypoalergenní lepidlo</t>
  </si>
  <si>
    <t>transparentní folie, vždy nepropustná pro kapaliny a mikroorganismy, prodyšná zevnitř</t>
  </si>
  <si>
    <t xml:space="preserve">Dodavatel doplní v relevantních sloupcích tabulky (cena za MJ, sazba DPH, název nabízeného zboží (nabízený typ, rozměr), velikost balení, katalogové číslo, výrobce), jaké zboží konkrétně nabízí a za jakou cenu jej nabízí.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</si>
  <si>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Dodavatel doplní v relevantních sloupcích tabulky (cena za MJ, sazba DPH, název nabízeného zboží (nabízený typ, rozměr), velikost balení, katalogové číslo, výrobce), jaké zboží konkrétně nabízí a za jakou cenu jej nabízí. Dodavatel dále poskytne technické informace o nabízeném plnění tak, aby je zadavatel byl schopen kvalifikovaně posoudit. 
Všechny buňky k tomu určené (žlutě podbarvené) musí být vyplněny! Nesplnění požadavků zadavatele uvedených v zadávacích podmínkách bude mít za důsledek vyloučení dodavatele z účasti v zadávacím řízení na danou část VZ.
</t>
  </si>
  <si>
    <t>Příloha č. 1 ZD</t>
  </si>
  <si>
    <t xml:space="preserve">Technická specifikace včetně cenové nabídky (ocenění) </t>
  </si>
  <si>
    <t>tolerance v rozměrech +- 10 %</t>
  </si>
  <si>
    <t>Dodávky obvazového materiálu pro Nemocnici Nymburk s.r.o.</t>
  </si>
  <si>
    <t>Část 6 - Komprese z netkané textilie</t>
  </si>
  <si>
    <t>Kompres z netkaného textilu nesterilní 10 x 10 cm.</t>
  </si>
  <si>
    <t>Kompres z netkaného textilu nesterilní 10 x 20 cm.</t>
  </si>
  <si>
    <t>Kompres z netkaného textilu nesterilní 5 x 5 cm.</t>
  </si>
  <si>
    <t>Část 3 - Tampony prošívané (břišní roušky)</t>
  </si>
  <si>
    <t>dobrá manipulace s cívkou</t>
  </si>
  <si>
    <t>Část 2 - Zdravotnická gáza</t>
  </si>
  <si>
    <t xml:space="preserve">Zdravotnická gáza (dále jen "zboží") </t>
  </si>
  <si>
    <t>Buničitá vata dělená - čtverečky musí jít snadno od sebe oddělit, musí být navinuty ve dvou řadách na rolích</t>
  </si>
  <si>
    <t>Buničitá vata dělená - musí mít zpevněné okraje</t>
  </si>
  <si>
    <t>Buničitá vata dělená - musí mít minimálně 8 vrstev</t>
  </si>
  <si>
    <t>1 ks</t>
  </si>
  <si>
    <t xml:space="preserve"> 1ks</t>
  </si>
  <si>
    <t>Část 1 - Vata buničitá a obvazová</t>
  </si>
  <si>
    <t xml:space="preserve"> 1 ks</t>
  </si>
  <si>
    <t>Měrná jednotka
(MJ) = 1 ks</t>
  </si>
  <si>
    <t>Pro všechny kategorie: tolerance rozměrů  je +- 10 %</t>
  </si>
  <si>
    <t>Pro všechny kategorie: vysoká savost, jemná struktura</t>
  </si>
  <si>
    <t>Pro všechny kategorie: bezprašnost</t>
  </si>
  <si>
    <t>Pro všechny kategorie: vhodné k jednorázovému použití</t>
  </si>
  <si>
    <t xml:space="preserve">Vata buničitá a obvazová (dále jen "zboží") </t>
  </si>
  <si>
    <t>Polštářek vatový v gáze - savý polštářek z obvazové vaty zavinutý do 100 % bavlněné hydrofilní gázy, min.17 nití na 1 cm2</t>
  </si>
  <si>
    <t>Pro všechny kategorie: baleno do PE fólie, která umožní snadnou manipulaci</t>
  </si>
  <si>
    <t>Pro všechny kategorie: vysoce savé, dobrá absorbce tekutin</t>
  </si>
  <si>
    <t>Pro všechny kategorie: minimální prašnost</t>
  </si>
  <si>
    <t>Pro všechny kategorie: nesterilní</t>
  </si>
  <si>
    <t>Měrná jednotka
(MJ) = obsah 1 balíčku</t>
  </si>
  <si>
    <t>5 ks</t>
  </si>
  <si>
    <t>Tampony sterilní s RTG nití musí splňovat navíc:</t>
  </si>
  <si>
    <t xml:space="preserve">Tampony prošívané (břišní roušky) (dále jen "zboží") </t>
  </si>
  <si>
    <t>3 ks</t>
  </si>
  <si>
    <t xml:space="preserve">I. Komprese z gázy nesterilní </t>
  </si>
  <si>
    <t>Kompresy gáza 7,5 x 7,5 cm, nesterilní</t>
  </si>
  <si>
    <t>I. Vata buničitá v přířezech</t>
  </si>
  <si>
    <t>II. Vata buničitá dělená</t>
  </si>
  <si>
    <t>III. Vata obvazová skládaná</t>
  </si>
  <si>
    <t>I. Tampony sterilní s RTG nití</t>
  </si>
  <si>
    <t>II. Tampony nesterilní s RTG nití</t>
  </si>
  <si>
    <t>I. Tampony nesterilní bez RTG nitě</t>
  </si>
  <si>
    <t>II. Tampony sterilní bez RTG nitě</t>
  </si>
  <si>
    <t xml:space="preserve">I. Komprese z netkané textilie nesterilní </t>
  </si>
  <si>
    <t xml:space="preserve">II. Komprese z netkané textilie sterilní </t>
  </si>
  <si>
    <t xml:space="preserve">Komprese z netkané textilie (dále jen "zboží") </t>
  </si>
  <si>
    <t>Kompres z netkaného textilu nesterilní 7,5 x 7,5 cm.</t>
  </si>
  <si>
    <t>Kompresy z netkaného textilu 7,5 x 7,5 cm, sterilní. V balení 2 ks.</t>
  </si>
  <si>
    <t>Kompresy z netkaného textilu 10 x 10 cm, sterilní. V balení 2 ks.</t>
  </si>
  <si>
    <t>I. Elastická univerzální obinadla</t>
  </si>
  <si>
    <t>II. Elastická fixační obinadla</t>
  </si>
  <si>
    <t>III. Elastická krátkotažná obinadla</t>
  </si>
  <si>
    <t>Pro všechny kategorie - tolerance v šířce +- 5 %</t>
  </si>
  <si>
    <t>Pro všechny kategorie - zatkané okraje</t>
  </si>
  <si>
    <t>Pro všechny kategorie - bez obsahu latexu</t>
  </si>
  <si>
    <t>Pro všechny kategorie - dobrá snášenlivost na pokožce</t>
  </si>
  <si>
    <t>Elastické krátkotažné obinadlo 10 cm x 5 m, 60% bavlny, tažnost do 90%, v bal. max.10 ks</t>
  </si>
  <si>
    <t>Elastické krátkotažné obinadlo 15 cm x 5 m, 60% bavlny, tažnost do 90%, v bal. max.10 ks</t>
  </si>
  <si>
    <t>Elastické krátkotažné obinadlo 12 cm x 5 m, 60% bavlny, tažnost do 90%, v bal. max.10 ks</t>
  </si>
  <si>
    <t>Měrná jednotka
(MJ) = 1 m</t>
  </si>
  <si>
    <t>1 m</t>
  </si>
  <si>
    <t>vyrobeny ze 100% bavlny</t>
  </si>
  <si>
    <t>pevná fixace</t>
  </si>
  <si>
    <t>přizpůsobivý tvaru těla</t>
  </si>
  <si>
    <t>maximální délka 30 m</t>
  </si>
  <si>
    <t>I. Obinadla sádrová</t>
  </si>
  <si>
    <t>II. Polstrovací obvaz ze syntetické vaty</t>
  </si>
  <si>
    <t>Obinadla sádrová - rychlé a rovnoměrné promočení obvazu</t>
  </si>
  <si>
    <t>Obinadla sádrová - dobrá celistvost po namočení, krémovitá konzistence</t>
  </si>
  <si>
    <t>Obinadla sádrová - doba tuhnutí do 5 minut</t>
  </si>
  <si>
    <t>Polstrovací obvaz ze syntetické vaty - baleno v ochranném obalu po 1 ks</t>
  </si>
  <si>
    <t>Polstrovací obvaz ze syntetické vaty - tloušťka vrstvy min. 1,5 mm</t>
  </si>
  <si>
    <t>Polstrovací obvaz ze syntetické vaty 8 cm x min. 3 m.</t>
  </si>
  <si>
    <t>Polstrovací obvaz ze syntetické vaty 10 cm x min. 3 m.</t>
  </si>
  <si>
    <t>Polstrovací obvaz ze syntetické vaty 15 cm x min. 3 m.</t>
  </si>
  <si>
    <t>Polstrovací obvaz ze syntetické vaty 20 cm x min. 3 m.</t>
  </si>
  <si>
    <t>Polstrovací obvaz ze syntetické vaty - měkká mezivrstva bránící otlakům pod sádr. obvazem</t>
  </si>
  <si>
    <t xml:space="preserve">Polstrovací obvaz ze syntetické vaty - dobrá snášenlivost syntetické vaty na pokožce   </t>
  </si>
  <si>
    <t xml:space="preserve">Náplasti z netkané textilie s polštářkem, sterilní (dále jen "zboží") </t>
  </si>
  <si>
    <t>tolerance v rozměrech +- 5 %</t>
  </si>
  <si>
    <t xml:space="preserve">Náplasti z netkané textilie v roli, nesterilní (dále jen "zboží") </t>
  </si>
  <si>
    <t>I. Náplast na cívce, transparentní, vysoce elastické, dělitelné v obou směrech, nesterilní</t>
  </si>
  <si>
    <t>III. Náplast na cívce z hedvábí, nesterilní</t>
  </si>
  <si>
    <t>IV. Náplasti na cívce z textilní tkaniny, nesterilní</t>
  </si>
  <si>
    <t xml:space="preserve">Fixace žilních katetrů, sterilní (dále jen "zboží") </t>
  </si>
  <si>
    <t>Stehy náplasťové 6 x 75-76 mm, sterilní, z polyuretanu zesíleného netkanou textilií, s  hypoalergenním lepidlem, ke spolehlivému uzavření rány bez použití stehů</t>
  </si>
  <si>
    <t>Stehy náplasťové 12 x 100 mm, sterilní, z polyuretanu zesíleného netkanou textilií, s  hypoalergenním lepidlem, ke spolehlivému uzavření rány bez použití stehů</t>
  </si>
  <si>
    <t>Celková cena za předmět plnění části 16:</t>
  </si>
  <si>
    <t>Náplast na cívce, hedvábná, texilní, rozměr 2,5 cm x 9,1 m, délka max.10 m</t>
  </si>
  <si>
    <t>Náplast na cívce, transparentní, vysoce elastická, hypoalergenní, dělitelná v obou směrech, rozměr 2,5 cm x 9,1 m, délka max.10 m</t>
  </si>
  <si>
    <t>Náplast na cívce, transparentní, vysoce elastická, hypoalergenní, dělitelná v obou směrech, rozměr 1,25 cm x 9,1 m, délka max.10 m</t>
  </si>
  <si>
    <t>Náplast na cívce, netkaná textilie, rozměr 1,25 cm x 9,1 m, délka max.10 m</t>
  </si>
  <si>
    <t>Náplast na cívce, netkaná textilie, rozměr 2,5 cm x 9,1 m, délka max.10 m</t>
  </si>
  <si>
    <t>Náplast na cívce z textilní tkaniny, silná adheze, rozměr 5 cm x 5 m, délka max. 10 m</t>
  </si>
  <si>
    <t>Náplast z netkaného textilu, 
5 cm x 10 m, na roli</t>
  </si>
  <si>
    <t>Náplast z netkaného textilu, 
10 cm x 10 m, na roli</t>
  </si>
  <si>
    <t>Náplast z netkaného textilu, 
15 cm x 10 m, na roli</t>
  </si>
  <si>
    <t>Náplast z netkaného textilu, 
20 cm x 10 m, na roli</t>
  </si>
  <si>
    <t xml:space="preserve">Náplasti na cívce, nesterilní (dále jen "zboží") </t>
  </si>
  <si>
    <t>Elastické univerzální obinadlo 10 cm x 5 m, min. 60% bavlny, tažnost 130 - 140%, v bal. max.10 ks</t>
  </si>
  <si>
    <t>Část 7 - Absorpční komprese, nesterilní</t>
  </si>
  <si>
    <t xml:space="preserve">Absorpční komprese, nesterilní (dále jen "zboží") </t>
  </si>
  <si>
    <t>Buničité čtverečky o velikosti 40-42 x 45 - 50 mm, nesterilní, 1 role (1 kus) = 500 čtverečků</t>
  </si>
  <si>
    <t>Pro kategorie I. - III.: vyrobená ze 100 % bělené bavlněné gázy, tkané v počtu 17 nití na 1 cm2</t>
  </si>
  <si>
    <t>Kompresy z gázy 5 x 5 cm, sterilní. V balení 5 ks.</t>
  </si>
  <si>
    <t>Kompresy z gázy 7,5 x 7,5 cm, sterilní. V balení 5 ks.</t>
  </si>
  <si>
    <t>Kompresy z gázy 10 x 10 cm, sterilní. V balení 5 ks.</t>
  </si>
  <si>
    <t xml:space="preserve">II. Komprese z gázy sterilní </t>
  </si>
  <si>
    <t>Elastické univerzální obinadlo 14 -15 cm x 5 m, min. 60% bavlny, tažnost 130 - 140%, v bal. max.10 ks</t>
  </si>
  <si>
    <t>Elastické univerzální obinadlo 8 cm x 4-5 m, min. 60% bavlny, tažnost 130 - 140%, v bal. max.10 ks</t>
  </si>
  <si>
    <t>Elastické univerzální obinadlo 12 cm x 4-5 m, min. 60% bavlny, tažnost 130 - 140%, v bal. max.10 ks</t>
  </si>
  <si>
    <t>Náplast z netkané textilie s absorpčním polštářkem, sterilní 5 x 7 cm</t>
  </si>
  <si>
    <t>Náplast z netkané textilie s absorpčním polštářkem, sterilní 8 x 10 cm</t>
  </si>
  <si>
    <t>Náplast z netkané textilie s absorpčním polštářkem, sterilní 10 x 15 cm</t>
  </si>
  <si>
    <t>Náplast z netkané textilie s absorpčním polštářkem, sterilní 10 x 20 cm</t>
  </si>
  <si>
    <t>Náplast z netkané textilie s absorpčním polštářkem, sterilní 10 x 25 cm</t>
  </si>
  <si>
    <t>Náplast z netkané textilie s absorpčním polštářkem, sterilní 10 x 30 cm</t>
  </si>
  <si>
    <t>Tampón stáčený nesterilní, z gázy, 100% bavlna, hustota 17 nití, rozměr 20 x 19-20 cm. Baleno max. po 100 ks.</t>
  </si>
  <si>
    <t>7 cm x 100 m</t>
  </si>
  <si>
    <t>28 cm x 30 - 32 cm, hydrofilní, v 1 balení max. 500 ks přířezů - dodavatel uvede cenu za 1 ks přířezu!</t>
  </si>
  <si>
    <t>32 cm x 42 cm, hydrofilní, v 1 balení max. 500 ks přířezů - dodavatel uvede cenu za 1 ks přířezu!</t>
  </si>
  <si>
    <t>20x30 cm, nesterilní. V balení max. 100 ks.</t>
  </si>
  <si>
    <t>10x15 cm, nesterilní. V balení max. 100 ks.</t>
  </si>
  <si>
    <t>10x10 cm, nesterilní. V balení max. 100 ks.</t>
  </si>
  <si>
    <t>Elastická krátkotažná obinadla - plošná hmotnost v napnutém stavu min. 57g/m2</t>
  </si>
  <si>
    <t>Elastické univerzální obinadla - plošná hmotnost v napnutém stavu min. 67g/m2, minimální tažnost 100 %</t>
  </si>
  <si>
    <t>Tampón stáčený nesterilní, z gázy, 100% bavlna, hustota 17 nití, rozměr 9 x 9 cm. Baleno max. po 200 ks.</t>
  </si>
  <si>
    <t xml:space="preserve">Tampon stáčený nesterilní, z gázy, 100% bavlna, hustota 17 nití, rozměr 30 x 30 cm. Baleno max. po 100 ks. </t>
  </si>
  <si>
    <t xml:space="preserve">Tampón stáčený nesterilní, z gázy, 100% bavlna, hustota 17 nití, rozměr 40 x 40 cm. Baleno max. po 25 ks.  </t>
  </si>
  <si>
    <t>I. Fixace i.v. kanyl transparentní, sterilní s výřezem</t>
  </si>
  <si>
    <t>II. Fixace i.v. kanyl z netkané textilie, sterilní</t>
  </si>
  <si>
    <t>I. Gázový obvaz skládaný/gáza skládaná v pásu</t>
  </si>
  <si>
    <t>II. Gáza přířezy</t>
  </si>
  <si>
    <t>III. Polštářek vatový v gáze</t>
  </si>
  <si>
    <t>přiloženo prohlášení ke shodě k výše uvedenému zboží</t>
  </si>
  <si>
    <t>přiloženo prohlášení ke shodě a návod k výše uvedenému zboží</t>
  </si>
  <si>
    <t>Náplast k fixaci kanyl 5 x 5-6 cm s výřezem, sterilní, transparentní (pro děti)</t>
  </si>
  <si>
    <t>Náplast k fixaci kanyl 6 x 7 cm s výřezem, sterilní, transparentní</t>
  </si>
  <si>
    <t>Náplast k fixaci kanyl 6-7 x 8 cm s výřezem, sterilní, z netkané textilie</t>
  </si>
  <si>
    <t>Tampón stáčený sterilní, z gázy, 100% bavlna, hustota 17 nití, rozměr 20 x 19-20 cm. Baleno po 3 ks.</t>
  </si>
  <si>
    <t>1ks</t>
  </si>
  <si>
    <t>gáza skládaná longety 7x25 cm</t>
  </si>
  <si>
    <t xml:space="preserve">1ks </t>
  </si>
  <si>
    <t xml:space="preserve">tampón prošívaný  s RTG nití, rozměr 45x45 cm, předepraný, 100% bavlna, hustota 17 nití, 4 vrstvy, sterilní. </t>
  </si>
  <si>
    <t xml:space="preserve">Tampón stáčený sterilní, z gázy, 100% bavlna, hustota 17 nití, rozměr 30 x 30 cm. </t>
  </si>
  <si>
    <t>38329, 34622</t>
  </si>
  <si>
    <t>Obvaz elastický siťový vel. S (hlava)</t>
  </si>
  <si>
    <t>Obvaz elestický siťový vel. S (prst, palec)</t>
  </si>
  <si>
    <t>37425, 42232</t>
  </si>
  <si>
    <t>37422, 42233</t>
  </si>
  <si>
    <t>Obvaz elastický siťový vel. L (hlava)</t>
  </si>
  <si>
    <t>Obvaz elastický síťový vel. L (ruka, noha)</t>
  </si>
  <si>
    <t>Obvaz elastický siťový vel. M (ruka, noha)</t>
  </si>
  <si>
    <t>Obvaz elastický sít´ový vel. S (ruka,noha)</t>
  </si>
  <si>
    <t>Obvaz elastický siťový vel. M (hlava)</t>
  </si>
  <si>
    <t>Obvaz elastický síťový vel. XL (hlava)</t>
  </si>
  <si>
    <t>Obvaz elastický síťový vel. XL (ruka, noha)</t>
  </si>
  <si>
    <t>41695, 41696</t>
  </si>
  <si>
    <t>Obvaz hadicový síťový -  vel. 2 (šíře 2 - 2,5 cm)</t>
  </si>
  <si>
    <t>Obvaz hadicový síťový - vel. 4 (šíře 3 cm)</t>
  </si>
  <si>
    <t>Obvaz hadicový síťový - vel. 5 (šíře 4 - 4,5cm)</t>
  </si>
  <si>
    <t>Obvaz hadicový síťový - vel. 6 (šíře 6 - 6,5cm)</t>
  </si>
  <si>
    <t xml:space="preserve">Obvaz hadicový síťový - vel. 7 (šíře 7 cm) </t>
  </si>
  <si>
    <t>Část 9 - Obvazy hadicové síťové</t>
  </si>
  <si>
    <t>Část 10 - Sádry a podkladový materiál</t>
  </si>
  <si>
    <t>Část 11 - Náplasti z netkané textilie s polštářkem, sterilní</t>
  </si>
  <si>
    <t>Část 12 - Náplasti z netkané textilie v roli, nesterilní</t>
  </si>
  <si>
    <t>Část 13 - Náplasti na cívce, nesterilní</t>
  </si>
  <si>
    <t>Část 14 - Fixace žilních katetrů, sterilní</t>
  </si>
  <si>
    <t>Část 15 - Stehy náplasťové</t>
  </si>
  <si>
    <t>II. Náplast na cívce z netkané textilie (papírová), nesterilní</t>
  </si>
  <si>
    <r>
      <t xml:space="preserve">Tampón prošívaný (břišní rouška) s RTG nití, rozměr 45x45 cm, předepraný, 100% bavlna, hustota 17 nití, 4 vrstvy, </t>
    </r>
    <r>
      <rPr>
        <u/>
        <sz val="10"/>
        <rFont val="Arial"/>
        <family val="2"/>
        <charset val="238"/>
      </rPr>
      <t>nesterilní</t>
    </r>
    <r>
      <rPr>
        <sz val="10"/>
        <rFont val="Arial"/>
        <family val="2"/>
        <charset val="238"/>
      </rPr>
      <t xml:space="preserve">. </t>
    </r>
  </si>
  <si>
    <t xml:space="preserve">Absorpční kompresy z netkané textilie se savým jádrem nesterilní 10x20 cm. </t>
  </si>
  <si>
    <t xml:space="preserve">Absorpční kompresy z netkané textilie se savým jádrem nesterilní 10x10 cm. </t>
  </si>
  <si>
    <t>12.</t>
  </si>
  <si>
    <t>13.</t>
  </si>
  <si>
    <t>14.</t>
  </si>
  <si>
    <t>V ....................... dne ...................2025</t>
  </si>
  <si>
    <t>Kompresy z gázy 10x20 cm, sterilní. V balení 5 ks.</t>
  </si>
  <si>
    <t>Polstrovací obvaz ze syntetické vaty 5-6 cm x min. 3 m.</t>
  </si>
  <si>
    <t>Obinadlo sádrové 6 cm x min. 2 m</t>
  </si>
  <si>
    <t>Obinadlo sádrové 8 cm x min. 3 m</t>
  </si>
  <si>
    <t>Obinadlo sádrové 10 cm x min. 3 m</t>
  </si>
  <si>
    <t>Obinadlo sádrové 12 cm x min. 3 m</t>
  </si>
  <si>
    <t>Obinadlo sádrové 14 - 15 cm x min. 3 m</t>
  </si>
  <si>
    <t xml:space="preserve">Absorpční kompresy z netkané textilie se savým jádrem nesterilní 20x20-25 cm. </t>
  </si>
  <si>
    <t>Obinadlo fixační vysoce elastické 12 cm x 4 m, tažnost min. 80%, vysoká prodyšnost</t>
  </si>
  <si>
    <t>Obinadlo fixační vysoce elastické 10 cm x 4 m,tažnost min. 80%, vysoká prodyšnost</t>
  </si>
  <si>
    <t>Obinadlo fixační vysoce elastické 8 cm x 4 m, tažnost min. 80%, vysoká prodyšnost</t>
  </si>
  <si>
    <t>Obinadlo fixační vysoce elastické 6 cm x 4 m, tažnost min. 80%, vysoká prodyšnost</t>
  </si>
  <si>
    <t>splňují zdravotnickou směrnici MDR 2017/745 (EU), jsou zdravotnickým prostředkem min. I.třídy</t>
  </si>
  <si>
    <t>splňují zdravotnickou směrnici MDR 2017/745 (EU), jsou zdravotnickým prostředkem I.třídy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</si>
</sst>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u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20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28" xfId="0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3" fontId="6" fillId="0" borderId="3" xfId="0" applyNumberFormat="1" applyFont="1" applyBorder="1" applyAlignment="1">
      <alignment horizontal="center" vertical="center"/>
    </xf>
    <xf numFmtId="164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 shrinkToFit="1"/>
      <protection locked="0"/>
    </xf>
    <xf numFmtId="9" fontId="1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23" xfId="0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4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3" fillId="2" borderId="12" xfId="0" applyFont="1" applyFill="1" applyBorder="1" applyAlignment="1">
      <alignment horizontal="center" vertical="center" wrapText="1"/>
    </xf>
    <xf numFmtId="49" fontId="13" fillId="6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37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3" borderId="43" xfId="0" applyNumberForma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22" xfId="0" applyNumberFormat="1" applyFill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5" fillId="0" borderId="0" xfId="0" applyFont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0" borderId="45" xfId="0" applyFont="1" applyBorder="1"/>
    <xf numFmtId="4" fontId="24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6" borderId="22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29" xfId="0" applyNumberFormat="1" applyFont="1" applyFill="1" applyBorder="1" applyAlignment="1" applyProtection="1">
      <alignment horizontal="center" vertical="center"/>
      <protection locked="0"/>
    </xf>
    <xf numFmtId="4" fontId="11" fillId="6" borderId="3" xfId="0" applyNumberFormat="1" applyFont="1" applyFill="1" applyBorder="1" applyAlignment="1" applyProtection="1">
      <alignment horizontal="center" vertical="center"/>
      <protection locked="0"/>
    </xf>
    <xf numFmtId="4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22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4" fontId="24" fillId="8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8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" fillId="8" borderId="6" xfId="0" applyNumberFormat="1" applyFont="1" applyFill="1" applyBorder="1" applyAlignment="1">
      <alignment horizontal="center" vertical="center" wrapText="1"/>
    </xf>
    <xf numFmtId="49" fontId="13" fillId="8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8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21" fillId="0" borderId="35" xfId="0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4" fontId="24" fillId="0" borderId="35" xfId="0" applyNumberFormat="1" applyFont="1" applyBorder="1" applyAlignment="1" applyProtection="1">
      <alignment horizontal="center" vertical="center" wrapText="1"/>
      <protection locked="0"/>
    </xf>
    <xf numFmtId="9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35" xfId="0" applyNumberFormat="1" applyFont="1" applyBorder="1" applyAlignment="1">
      <alignment horizontal="center" vertical="center" wrapText="1"/>
    </xf>
    <xf numFmtId="49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" fillId="0" borderId="35" xfId="2" applyFont="1" applyFill="1" applyBorder="1" applyAlignment="1">
      <alignment horizontal="center" vertical="center" wrapText="1"/>
    </xf>
    <xf numFmtId="4" fontId="11" fillId="0" borderId="32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32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32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5" xfId="0" applyNumberFormat="1" applyFont="1" applyBorder="1" applyAlignment="1" applyProtection="1">
      <alignment horizontal="center" vertical="center" wrapText="1" shrinkToFit="1"/>
      <protection locked="0"/>
    </xf>
    <xf numFmtId="4" fontId="14" fillId="0" borderId="16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164" fontId="2" fillId="7" borderId="0" xfId="0" applyNumberFormat="1" applyFont="1" applyFill="1" applyAlignment="1">
      <alignment horizontal="left" vertical="center"/>
    </xf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" fontId="1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43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4" fontId="24" fillId="6" borderId="43" xfId="0" applyNumberFormat="1" applyFont="1" applyFill="1" applyBorder="1" applyAlignment="1" applyProtection="1">
      <alignment horizontal="center" vertical="center" wrapText="1"/>
      <protection locked="0"/>
    </xf>
    <xf numFmtId="9" fontId="13" fillId="6" borderId="43" xfId="0" applyNumberFormat="1" applyFont="1" applyFill="1" applyBorder="1" applyAlignment="1" applyProtection="1">
      <alignment horizontal="center" vertical="center" wrapText="1" shrinkToFit="1"/>
      <protection locked="0"/>
    </xf>
    <xf numFmtId="4" fontId="1" fillId="0" borderId="43" xfId="0" applyNumberFormat="1" applyFont="1" applyBorder="1" applyAlignment="1">
      <alignment horizontal="center" vertical="center" wrapText="1"/>
    </xf>
    <xf numFmtId="49" fontId="13" fillId="6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61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0" borderId="17" xfId="0" applyNumberFormat="1" applyFont="1" applyBorder="1" applyAlignment="1">
      <alignment horizontal="center"/>
    </xf>
    <xf numFmtId="4" fontId="12" fillId="0" borderId="18" xfId="0" applyNumberFormat="1" applyFont="1" applyBorder="1" applyAlignment="1">
      <alignment horizontal="center"/>
    </xf>
    <xf numFmtId="0" fontId="6" fillId="0" borderId="57" xfId="0" applyFont="1" applyBorder="1"/>
    <xf numFmtId="9" fontId="13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3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49" fontId="3" fillId="9" borderId="14" xfId="0" applyNumberFormat="1" applyFont="1" applyFill="1" applyBorder="1" applyAlignment="1">
      <alignment horizontal="center" vertical="center" wrapText="1"/>
    </xf>
    <xf numFmtId="165" fontId="3" fillId="9" borderId="14" xfId="0" applyNumberFormat="1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" fontId="14" fillId="7" borderId="16" xfId="0" applyNumberFormat="1" applyFont="1" applyFill="1" applyBorder="1" applyAlignment="1">
      <alignment horizontal="center"/>
    </xf>
    <xf numFmtId="4" fontId="12" fillId="7" borderId="11" xfId="0" applyNumberFormat="1" applyFont="1" applyFill="1" applyBorder="1" applyAlignment="1">
      <alignment horizontal="center"/>
    </xf>
    <xf numFmtId="0" fontId="6" fillId="7" borderId="53" xfId="0" applyFont="1" applyFill="1" applyBorder="1"/>
    <xf numFmtId="0" fontId="6" fillId="7" borderId="45" xfId="0" applyFont="1" applyFill="1" applyBorder="1"/>
    <xf numFmtId="0" fontId="22" fillId="0" borderId="64" xfId="0" applyFont="1" applyBorder="1" applyAlignment="1">
      <alignment horizontal="center" vertical="center" wrapText="1"/>
    </xf>
    <xf numFmtId="4" fontId="11" fillId="6" borderId="43" xfId="1" applyNumberFormat="1" applyFont="1" applyFill="1" applyBorder="1" applyAlignment="1" applyProtection="1">
      <alignment horizontal="center" vertical="center" wrapText="1"/>
      <protection locked="0"/>
    </xf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13" fillId="6" borderId="26" xfId="0" applyFont="1" applyFill="1" applyBorder="1" applyAlignment="1" applyProtection="1">
      <alignment horizontal="center" vertical="center"/>
      <protection locked="0"/>
    </xf>
    <xf numFmtId="0" fontId="13" fillId="6" borderId="41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6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right"/>
      <protection locked="0"/>
    </xf>
    <xf numFmtId="0" fontId="6" fillId="0" borderId="2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13" fillId="6" borderId="2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8" fillId="0" borderId="16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4" fontId="14" fillId="0" borderId="9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4" fontId="2" fillId="0" borderId="16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13" fillId="6" borderId="13" xfId="0" applyFont="1" applyFill="1" applyBorder="1" applyAlignment="1" applyProtection="1">
      <alignment vertical="center"/>
      <protection locked="0"/>
    </xf>
    <xf numFmtId="0" fontId="13" fillId="6" borderId="15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 applyProtection="1">
      <alignment horizontal="left" vertical="center" wrapText="1"/>
      <protection locked="0"/>
    </xf>
    <xf numFmtId="0" fontId="11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164" fontId="2" fillId="7" borderId="5" xfId="0" applyNumberFormat="1" applyFont="1" applyFill="1" applyBorder="1" applyAlignment="1">
      <alignment horizontal="left" vertical="center"/>
    </xf>
    <xf numFmtId="164" fontId="2" fillId="7" borderId="6" xfId="0" applyNumberFormat="1" applyFont="1" applyFill="1" applyBorder="1" applyAlignment="1">
      <alignment horizontal="left" vertical="center"/>
    </xf>
    <xf numFmtId="164" fontId="2" fillId="7" borderId="7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18" fillId="0" borderId="16" xfId="0" applyFont="1" applyBorder="1"/>
    <xf numFmtId="0" fontId="18" fillId="0" borderId="11" xfId="0" applyFont="1" applyBorder="1"/>
    <xf numFmtId="4" fontId="2" fillId="0" borderId="9" xfId="0" applyNumberFormat="1" applyFont="1" applyBorder="1" applyAlignment="1">
      <alignment horizontal="center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164" fontId="2" fillId="7" borderId="62" xfId="0" applyNumberFormat="1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164" fontId="2" fillId="7" borderId="63" xfId="0" applyNumberFormat="1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3" fillId="6" borderId="13" xfId="0" applyFont="1" applyFill="1" applyBorder="1" applyAlignment="1" applyProtection="1">
      <alignment horizontal="center" vertical="center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3" fillId="0" borderId="16" xfId="0" applyFont="1" applyBorder="1"/>
    <xf numFmtId="0" fontId="3" fillId="0" borderId="11" xfId="0" applyFont="1" applyBorder="1"/>
    <xf numFmtId="0" fontId="6" fillId="0" borderId="4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14" fillId="0" borderId="5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13" fillId="6" borderId="38" xfId="0" applyFont="1" applyFill="1" applyBorder="1" applyAlignment="1" applyProtection="1">
      <alignment vertical="center"/>
      <protection locked="0"/>
    </xf>
    <xf numFmtId="0" fontId="13" fillId="6" borderId="30" xfId="0" applyFont="1" applyFill="1" applyBorder="1" applyAlignment="1" applyProtection="1">
      <alignment vertical="center"/>
      <protection locked="0"/>
    </xf>
    <xf numFmtId="0" fontId="13" fillId="6" borderId="27" xfId="0" applyFont="1" applyFill="1" applyBorder="1" applyAlignment="1" applyProtection="1">
      <alignment vertical="center"/>
      <protection locked="0"/>
    </xf>
    <xf numFmtId="0" fontId="13" fillId="6" borderId="23" xfId="0" applyFont="1" applyFill="1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0" fillId="0" borderId="0" xfId="0"/>
    <xf numFmtId="0" fontId="3" fillId="0" borderId="1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3" fillId="6" borderId="38" xfId="0" applyFont="1" applyFill="1" applyBorder="1" applyAlignment="1" applyProtection="1">
      <alignment horizontal="center" vertical="center"/>
      <protection locked="0"/>
    </xf>
    <xf numFmtId="0" fontId="13" fillId="6" borderId="30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3" fillId="6" borderId="27" xfId="0" applyFont="1" applyFill="1" applyBorder="1" applyAlignment="1" applyProtection="1">
      <alignment horizontal="center" vertical="center"/>
      <protection locked="0"/>
    </xf>
    <xf numFmtId="0" fontId="13" fillId="6" borderId="23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4" fontId="17" fillId="0" borderId="9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3805-808C-4F5F-AB59-B0DFE873E473}">
  <sheetPr codeName="List1">
    <tabColor rgb="FF92D050"/>
    <pageSetUpPr fitToPage="1"/>
  </sheetPr>
  <dimension ref="A1:N53"/>
  <sheetViews>
    <sheetView topLeftCell="A34" zoomScaleNormal="100" workbookViewId="0">
      <selection activeCell="A36" sqref="A36:E36"/>
    </sheetView>
  </sheetViews>
  <sheetFormatPr defaultColWidth="8.85546875" defaultRowHeight="12.75" x14ac:dyDescent="0.2"/>
  <cols>
    <col min="1" max="1" width="4.42578125" customWidth="1"/>
    <col min="2" max="2" width="6.7109375" customWidth="1"/>
    <col min="3" max="3" width="21.85546875" customWidth="1"/>
    <col min="4" max="4" width="9.85546875" customWidth="1"/>
    <col min="5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4" s="6" customFormat="1" ht="18" customHeight="1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4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4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4" s="6" customFormat="1" ht="31.15" customHeight="1" thickBot="1" x14ac:dyDescent="0.25">
      <c r="A4" s="263" t="s">
        <v>5</v>
      </c>
      <c r="B4" s="264"/>
      <c r="C4" s="264"/>
      <c r="D4" s="265"/>
      <c r="E4" s="268" t="s">
        <v>118</v>
      </c>
      <c r="F4" s="268"/>
      <c r="G4" s="268"/>
      <c r="H4" s="268"/>
      <c r="I4" s="268"/>
      <c r="J4" s="268"/>
      <c r="K4" s="268"/>
      <c r="L4" s="268"/>
      <c r="M4" s="269"/>
    </row>
    <row r="5" spans="1:14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4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6" customFormat="1" ht="42" customHeight="1" x14ac:dyDescent="0.2">
      <c r="A7" s="244" t="s">
        <v>58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14" s="6" customFormat="1" ht="54.7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14" s="6" customFormat="1" ht="18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s="6" customFormat="1" ht="22.5" customHeight="1" thickBot="1" x14ac:dyDescent="0.25">
      <c r="A10" s="248" t="s">
        <v>138</v>
      </c>
      <c r="B10" s="249"/>
      <c r="C10" s="249"/>
      <c r="D10" s="249"/>
      <c r="E10" s="249"/>
      <c r="F10" s="89"/>
      <c r="G10" s="89"/>
      <c r="H10" s="89"/>
      <c r="I10" s="89"/>
      <c r="J10" s="89"/>
      <c r="K10" s="89"/>
      <c r="L10" s="89"/>
      <c r="M10" s="90"/>
    </row>
    <row r="11" spans="1:14" s="6" customFormat="1" ht="84" customHeight="1" x14ac:dyDescent="0.2">
      <c r="A11" s="34" t="s">
        <v>21</v>
      </c>
      <c r="B11" s="29" t="s">
        <v>39</v>
      </c>
      <c r="C11" s="29" t="s">
        <v>6</v>
      </c>
      <c r="D11" s="27" t="s">
        <v>120</v>
      </c>
      <c r="E11" s="28" t="s">
        <v>68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3"/>
    </row>
    <row r="12" spans="1:14" s="7" customFormat="1" ht="54" customHeight="1" x14ac:dyDescent="0.2">
      <c r="A12" s="40" t="s">
        <v>22</v>
      </c>
      <c r="B12" s="41">
        <v>1213</v>
      </c>
      <c r="C12" s="66" t="s">
        <v>31</v>
      </c>
      <c r="D12" s="42" t="s">
        <v>116</v>
      </c>
      <c r="E12" s="56">
        <v>528</v>
      </c>
      <c r="F12" s="73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4" s="7" customFormat="1" ht="39" customHeight="1" x14ac:dyDescent="0.2">
      <c r="A13" s="40" t="s">
        <v>24</v>
      </c>
      <c r="B13" s="37">
        <v>2484</v>
      </c>
      <c r="C13" s="67" t="s">
        <v>32</v>
      </c>
      <c r="D13" s="38" t="s">
        <v>116</v>
      </c>
      <c r="E13" s="55">
        <v>648</v>
      </c>
      <c r="F13" s="71"/>
      <c r="G13" s="20"/>
      <c r="H13" s="77">
        <f t="shared" ref="H13:H20" si="0">SUM(E13*F13)</f>
        <v>0</v>
      </c>
      <c r="I13" s="77">
        <f t="shared" ref="I13:I20" si="1">H13+(H13*G13)</f>
        <v>0</v>
      </c>
      <c r="J13" s="22"/>
      <c r="K13" s="22"/>
      <c r="L13" s="35"/>
      <c r="M13" s="23"/>
      <c r="N13" s="2"/>
    </row>
    <row r="14" spans="1:14" s="7" customFormat="1" ht="39.75" customHeight="1" x14ac:dyDescent="0.2">
      <c r="A14" s="40" t="s">
        <v>25</v>
      </c>
      <c r="B14" s="37">
        <v>38416</v>
      </c>
      <c r="C14" s="67" t="s">
        <v>33</v>
      </c>
      <c r="D14" s="38" t="s">
        <v>116</v>
      </c>
      <c r="E14" s="55">
        <v>12</v>
      </c>
      <c r="F14" s="71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4" s="7" customFormat="1" ht="42" customHeight="1" thickBot="1" x14ac:dyDescent="0.25">
      <c r="A15" s="88" t="s">
        <v>26</v>
      </c>
      <c r="B15" s="48">
        <v>38417</v>
      </c>
      <c r="C15" s="68" t="s">
        <v>34</v>
      </c>
      <c r="D15" s="49" t="s">
        <v>116</v>
      </c>
      <c r="E15" s="57">
        <v>24</v>
      </c>
      <c r="F15" s="72"/>
      <c r="G15" s="21"/>
      <c r="H15" s="78">
        <f t="shared" si="0"/>
        <v>0</v>
      </c>
      <c r="I15" s="78">
        <f t="shared" si="1"/>
        <v>0</v>
      </c>
      <c r="J15" s="24"/>
      <c r="K15" s="24"/>
      <c r="L15" s="36"/>
      <c r="M15" s="25"/>
      <c r="N15" s="2"/>
    </row>
    <row r="16" spans="1:14" s="6" customFormat="1" ht="25.9" customHeight="1" thickBot="1" x14ac:dyDescent="0.3">
      <c r="A16" s="245" t="s">
        <v>61</v>
      </c>
      <c r="B16" s="246"/>
      <c r="C16" s="246"/>
      <c r="D16" s="246"/>
      <c r="E16" s="246"/>
      <c r="F16" s="246"/>
      <c r="G16" s="247"/>
      <c r="H16" s="79">
        <f>SUM(H12:H15)</f>
        <v>0</v>
      </c>
      <c r="I16" s="80">
        <f>SUM(I12:I15)</f>
        <v>0</v>
      </c>
      <c r="J16" s="69"/>
      <c r="K16" s="70"/>
      <c r="L16" s="70"/>
      <c r="M16" s="70"/>
    </row>
    <row r="17" spans="1:14" s="7" customFormat="1" ht="22.5" customHeight="1" thickBot="1" x14ac:dyDescent="0.25">
      <c r="A17" s="97"/>
      <c r="B17" s="98"/>
      <c r="C17" s="96"/>
      <c r="D17" s="99"/>
      <c r="E17" s="100"/>
      <c r="F17" s="101"/>
      <c r="G17" s="102"/>
      <c r="H17" s="103"/>
      <c r="I17" s="103"/>
      <c r="J17" s="104"/>
      <c r="K17" s="104"/>
      <c r="L17" s="104"/>
      <c r="M17" s="104"/>
      <c r="N17" s="2"/>
    </row>
    <row r="18" spans="1:14" s="7" customFormat="1" ht="24.75" customHeight="1" thickBot="1" x14ac:dyDescent="0.25">
      <c r="A18" s="248" t="s">
        <v>139</v>
      </c>
      <c r="B18" s="249"/>
      <c r="C18" s="249"/>
      <c r="D18" s="249"/>
      <c r="E18" s="24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7" customFormat="1" ht="84" customHeight="1" x14ac:dyDescent="0.2">
      <c r="A19" s="34" t="s">
        <v>21</v>
      </c>
      <c r="B19" s="29" t="s">
        <v>39</v>
      </c>
      <c r="C19" s="29" t="s">
        <v>6</v>
      </c>
      <c r="D19" s="27" t="s">
        <v>120</v>
      </c>
      <c r="E19" s="28" t="s">
        <v>68</v>
      </c>
      <c r="F19" s="29" t="s">
        <v>36</v>
      </c>
      <c r="G19" s="30" t="s">
        <v>37</v>
      </c>
      <c r="H19" s="29" t="s">
        <v>65</v>
      </c>
      <c r="I19" s="29" t="s">
        <v>66</v>
      </c>
      <c r="J19" s="29" t="s">
        <v>38</v>
      </c>
      <c r="K19" s="31" t="s">
        <v>93</v>
      </c>
      <c r="L19" s="31" t="s">
        <v>20</v>
      </c>
      <c r="M19" s="32" t="s">
        <v>0</v>
      </c>
      <c r="N19" s="2"/>
    </row>
    <row r="20" spans="1:14" s="7" customFormat="1" ht="63.75" customHeight="1" thickBot="1" x14ac:dyDescent="0.25">
      <c r="A20" s="88" t="s">
        <v>27</v>
      </c>
      <c r="B20" s="48">
        <v>38418</v>
      </c>
      <c r="C20" s="148" t="s">
        <v>204</v>
      </c>
      <c r="D20" s="49" t="s">
        <v>116</v>
      </c>
      <c r="E20" s="57">
        <v>3348</v>
      </c>
      <c r="F20" s="138"/>
      <c r="G20" s="21"/>
      <c r="H20" s="78">
        <f t="shared" si="0"/>
        <v>0</v>
      </c>
      <c r="I20" s="78">
        <f t="shared" si="1"/>
        <v>0</v>
      </c>
      <c r="J20" s="24"/>
      <c r="K20" s="24"/>
      <c r="L20" s="36"/>
      <c r="M20" s="25"/>
      <c r="N20" s="2"/>
    </row>
    <row r="21" spans="1:14" s="6" customFormat="1" ht="25.9" customHeight="1" thickBot="1" x14ac:dyDescent="0.3">
      <c r="A21" s="245" t="s">
        <v>61</v>
      </c>
      <c r="B21" s="246"/>
      <c r="C21" s="246"/>
      <c r="D21" s="246"/>
      <c r="E21" s="246"/>
      <c r="F21" s="246"/>
      <c r="G21" s="247"/>
      <c r="H21" s="79">
        <f>SUM(H20)</f>
        <v>0</v>
      </c>
      <c r="I21" s="80">
        <f>SUM(I20)</f>
        <v>0</v>
      </c>
      <c r="J21" s="69"/>
      <c r="K21" s="70"/>
      <c r="L21" s="70"/>
      <c r="M21" s="70"/>
    </row>
    <row r="22" spans="1:14" s="7" customFormat="1" ht="24" customHeight="1" thickBot="1" x14ac:dyDescent="0.25">
      <c r="A22" s="105"/>
      <c r="B22" s="106"/>
      <c r="C22" s="107"/>
      <c r="D22" s="108"/>
      <c r="E22" s="109"/>
      <c r="F22" s="110"/>
      <c r="G22" s="111"/>
      <c r="H22" s="112"/>
      <c r="I22" s="112"/>
      <c r="J22" s="113"/>
      <c r="K22" s="113"/>
      <c r="L22" s="113"/>
      <c r="M22" s="113"/>
      <c r="N22" s="2"/>
    </row>
    <row r="23" spans="1:14" s="7" customFormat="1" ht="26.25" customHeight="1" thickBot="1" x14ac:dyDescent="0.25">
      <c r="A23" s="248" t="s">
        <v>140</v>
      </c>
      <c r="B23" s="249"/>
      <c r="C23" s="249"/>
      <c r="D23" s="249"/>
      <c r="E23" s="249"/>
      <c r="F23" s="91"/>
      <c r="G23" s="92"/>
      <c r="H23" s="93"/>
      <c r="I23" s="93"/>
      <c r="J23" s="94"/>
      <c r="K23" s="94"/>
      <c r="L23" s="94"/>
      <c r="M23" s="95"/>
      <c r="N23" s="2"/>
    </row>
    <row r="24" spans="1:14" s="7" customFormat="1" ht="79.5" customHeight="1" x14ac:dyDescent="0.2">
      <c r="A24" s="34" t="s">
        <v>21</v>
      </c>
      <c r="B24" s="29" t="s">
        <v>39</v>
      </c>
      <c r="C24" s="29" t="s">
        <v>6</v>
      </c>
      <c r="D24" s="27" t="s">
        <v>120</v>
      </c>
      <c r="E24" s="28" t="s">
        <v>68</v>
      </c>
      <c r="F24" s="29" t="s">
        <v>36</v>
      </c>
      <c r="G24" s="30" t="s">
        <v>37</v>
      </c>
      <c r="H24" s="29" t="s">
        <v>65</v>
      </c>
      <c r="I24" s="29" t="s">
        <v>66</v>
      </c>
      <c r="J24" s="29" t="s">
        <v>38</v>
      </c>
      <c r="K24" s="31" t="s">
        <v>93</v>
      </c>
      <c r="L24" s="31" t="s">
        <v>20</v>
      </c>
      <c r="M24" s="32" t="s">
        <v>0</v>
      </c>
      <c r="N24" s="2"/>
    </row>
    <row r="25" spans="1:14" s="7" customFormat="1" ht="56.25" customHeight="1" thickBot="1" x14ac:dyDescent="0.25">
      <c r="A25" s="40" t="s">
        <v>28</v>
      </c>
      <c r="B25" s="48">
        <v>2342</v>
      </c>
      <c r="C25" s="68" t="s">
        <v>35</v>
      </c>
      <c r="D25" s="49" t="s">
        <v>116</v>
      </c>
      <c r="E25" s="57">
        <v>14</v>
      </c>
      <c r="F25" s="138"/>
      <c r="G25" s="20"/>
      <c r="H25" s="78">
        <f t="shared" ref="H25" si="2">SUM(E25*F25)</f>
        <v>0</v>
      </c>
      <c r="I25" s="78">
        <f t="shared" ref="I25" si="3">H25+(H25*G25)</f>
        <v>0</v>
      </c>
      <c r="J25" s="24"/>
      <c r="K25" s="24"/>
      <c r="L25" s="36"/>
      <c r="M25" s="25"/>
      <c r="N25" s="2"/>
    </row>
    <row r="26" spans="1:14" s="6" customFormat="1" ht="25.9" customHeight="1" thickBot="1" x14ac:dyDescent="0.3">
      <c r="A26" s="245" t="s">
        <v>61</v>
      </c>
      <c r="B26" s="246"/>
      <c r="C26" s="246"/>
      <c r="D26" s="246"/>
      <c r="E26" s="246"/>
      <c r="F26" s="246"/>
      <c r="G26" s="247"/>
      <c r="H26" s="79">
        <f>SUM(H25:H25)</f>
        <v>0</v>
      </c>
      <c r="I26" s="80">
        <f>SUM(I25:I25)</f>
        <v>0</v>
      </c>
      <c r="J26" s="69"/>
      <c r="K26" s="70"/>
      <c r="L26" s="70"/>
      <c r="M26" s="70"/>
    </row>
    <row r="27" spans="1:14" s="6" customFormat="1" ht="10.15" customHeight="1" thickBot="1" x14ac:dyDescent="0.25">
      <c r="A27" s="222"/>
      <c r="B27" s="222"/>
      <c r="C27" s="222"/>
      <c r="D27" s="223"/>
      <c r="E27" s="223"/>
      <c r="F27" s="223"/>
      <c r="G27" s="223"/>
      <c r="H27" s="223"/>
      <c r="I27" s="223"/>
      <c r="J27" s="223"/>
      <c r="K27" s="223"/>
      <c r="L27" s="223"/>
      <c r="M27" s="223"/>
    </row>
    <row r="28" spans="1:14" ht="30" customHeight="1" thickBot="1" x14ac:dyDescent="0.3">
      <c r="A28" s="253" t="s">
        <v>74</v>
      </c>
      <c r="B28" s="254"/>
      <c r="C28" s="255"/>
      <c r="D28" s="224" t="s">
        <v>16</v>
      </c>
      <c r="E28" s="225"/>
      <c r="F28" s="226">
        <f>H16+H21+H26</f>
        <v>0</v>
      </c>
      <c r="G28" s="227"/>
      <c r="H28" s="228"/>
    </row>
    <row r="29" spans="1:14" ht="30" customHeight="1" thickBot="1" x14ac:dyDescent="0.3">
      <c r="A29" s="13"/>
      <c r="B29" s="13"/>
      <c r="C29" s="13"/>
      <c r="D29" s="229" t="s">
        <v>18</v>
      </c>
      <c r="E29" s="230"/>
      <c r="F29" s="231">
        <f>F30-F28</f>
        <v>0</v>
      </c>
      <c r="G29" s="232"/>
      <c r="H29" s="233"/>
    </row>
    <row r="30" spans="1:14" ht="30" customHeight="1" thickBot="1" x14ac:dyDescent="0.3">
      <c r="A30" s="11"/>
      <c r="B30" s="11"/>
      <c r="C30" s="11"/>
      <c r="D30" s="250" t="s">
        <v>17</v>
      </c>
      <c r="E30" s="251"/>
      <c r="F30" s="252">
        <f>I16+I21+I26</f>
        <v>0</v>
      </c>
      <c r="G30" s="232"/>
      <c r="H30" s="233"/>
    </row>
    <row r="31" spans="1:14" s="6" customFormat="1" ht="10.15" customHeight="1" x14ac:dyDescent="0.2">
      <c r="A31" s="14"/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4" s="6" customFormat="1" ht="25.15" customHeight="1" thickBot="1" x14ac:dyDescent="0.25">
      <c r="A32" s="256" t="s">
        <v>10</v>
      </c>
      <c r="B32" s="256"/>
      <c r="C32" s="256"/>
      <c r="D32" s="256"/>
      <c r="E32" s="256"/>
      <c r="F32" s="257"/>
      <c r="G32"/>
      <c r="H32"/>
      <c r="I32"/>
      <c r="J32"/>
      <c r="K32"/>
      <c r="L32"/>
      <c r="M32"/>
    </row>
    <row r="33" spans="1:7" s="9" customFormat="1" ht="36" customHeight="1" thickBot="1" x14ac:dyDescent="0.3">
      <c r="A33" s="218" t="s">
        <v>125</v>
      </c>
      <c r="B33" s="219"/>
      <c r="C33" s="219"/>
      <c r="D33" s="219"/>
      <c r="E33" s="219"/>
      <c r="F33" s="220" t="s">
        <v>8</v>
      </c>
      <c r="G33" s="221"/>
    </row>
    <row r="34" spans="1:7" s="9" customFormat="1" ht="42.75" customHeight="1" x14ac:dyDescent="0.25">
      <c r="A34" s="234" t="s">
        <v>44</v>
      </c>
      <c r="B34" s="235"/>
      <c r="C34" s="235"/>
      <c r="D34" s="236"/>
      <c r="E34" s="236"/>
      <c r="F34" s="237"/>
      <c r="G34" s="238"/>
    </row>
    <row r="35" spans="1:7" s="9" customFormat="1" ht="65.25" customHeight="1" x14ac:dyDescent="0.25">
      <c r="A35" s="209" t="s">
        <v>11</v>
      </c>
      <c r="B35" s="210"/>
      <c r="C35" s="210"/>
      <c r="D35" s="211"/>
      <c r="E35" s="211"/>
      <c r="F35" s="212"/>
      <c r="G35" s="213"/>
    </row>
    <row r="36" spans="1:7" s="9" customFormat="1" ht="30" customHeight="1" x14ac:dyDescent="0.25">
      <c r="A36" s="206" t="s">
        <v>293</v>
      </c>
      <c r="B36" s="207"/>
      <c r="C36" s="207"/>
      <c r="D36" s="207"/>
      <c r="E36" s="207"/>
      <c r="F36" s="212"/>
      <c r="G36" s="213"/>
    </row>
    <row r="37" spans="1:7" s="9" customFormat="1" ht="25.15" customHeight="1" x14ac:dyDescent="0.25">
      <c r="A37" s="196" t="s">
        <v>7</v>
      </c>
      <c r="B37" s="197"/>
      <c r="C37" s="197"/>
      <c r="D37" s="197"/>
      <c r="E37" s="197"/>
      <c r="F37" s="212"/>
      <c r="G37" s="213"/>
    </row>
    <row r="38" spans="1:7" s="9" customFormat="1" ht="25.15" customHeight="1" x14ac:dyDescent="0.25">
      <c r="A38" s="206" t="s">
        <v>236</v>
      </c>
      <c r="B38" s="207"/>
      <c r="C38" s="207"/>
      <c r="D38" s="207"/>
      <c r="E38" s="208"/>
      <c r="F38" s="192"/>
      <c r="G38" s="193"/>
    </row>
    <row r="39" spans="1:7" s="9" customFormat="1" ht="25.15" customHeight="1" x14ac:dyDescent="0.25">
      <c r="A39" s="214" t="s">
        <v>121</v>
      </c>
      <c r="B39" s="215"/>
      <c r="C39" s="215"/>
      <c r="D39" s="216"/>
      <c r="E39" s="217"/>
      <c r="F39" s="212"/>
      <c r="G39" s="213"/>
    </row>
    <row r="40" spans="1:7" s="9" customFormat="1" ht="25.15" customHeight="1" x14ac:dyDescent="0.25">
      <c r="A40" s="214" t="s">
        <v>122</v>
      </c>
      <c r="B40" s="215"/>
      <c r="C40" s="215"/>
      <c r="D40" s="216"/>
      <c r="E40" s="217"/>
      <c r="F40" s="212"/>
      <c r="G40" s="213"/>
    </row>
    <row r="41" spans="1:7" s="9" customFormat="1" ht="25.15" customHeight="1" x14ac:dyDescent="0.25">
      <c r="A41" s="196" t="s">
        <v>123</v>
      </c>
      <c r="B41" s="197"/>
      <c r="C41" s="197"/>
      <c r="D41" s="197"/>
      <c r="E41" s="198"/>
      <c r="F41" s="192"/>
      <c r="G41" s="193"/>
    </row>
    <row r="42" spans="1:7" s="9" customFormat="1" ht="25.15" customHeight="1" x14ac:dyDescent="0.25">
      <c r="A42" s="196" t="s">
        <v>124</v>
      </c>
      <c r="B42" s="197"/>
      <c r="C42" s="197"/>
      <c r="D42" s="197"/>
      <c r="E42" s="198"/>
      <c r="F42" s="85"/>
      <c r="G42" s="86"/>
    </row>
    <row r="43" spans="1:7" s="9" customFormat="1" ht="28.5" customHeight="1" x14ac:dyDescent="0.25">
      <c r="A43" s="206" t="s">
        <v>113</v>
      </c>
      <c r="B43" s="207"/>
      <c r="C43" s="207"/>
      <c r="D43" s="207"/>
      <c r="E43" s="208"/>
      <c r="F43" s="192"/>
      <c r="G43" s="193"/>
    </row>
    <row r="44" spans="1:7" s="9" customFormat="1" ht="25.15" customHeight="1" x14ac:dyDescent="0.25">
      <c r="A44" s="196" t="s">
        <v>114</v>
      </c>
      <c r="B44" s="197"/>
      <c r="C44" s="197"/>
      <c r="D44" s="197"/>
      <c r="E44" s="198"/>
      <c r="F44" s="192"/>
      <c r="G44" s="193"/>
    </row>
    <row r="45" spans="1:7" s="9" customFormat="1" ht="25.15" customHeight="1" thickBot="1" x14ac:dyDescent="0.3">
      <c r="A45" s="199" t="s">
        <v>115</v>
      </c>
      <c r="B45" s="200"/>
      <c r="C45" s="200"/>
      <c r="D45" s="200"/>
      <c r="E45" s="201"/>
      <c r="F45" s="194"/>
      <c r="G45" s="195"/>
    </row>
    <row r="46" spans="1:7" s="9" customFormat="1" ht="15.75" x14ac:dyDescent="0.25">
      <c r="A46" s="10"/>
      <c r="B46" s="10"/>
      <c r="C46" s="10"/>
      <c r="D46" s="10"/>
      <c r="E46" s="10"/>
    </row>
    <row r="47" spans="1:7" x14ac:dyDescent="0.2">
      <c r="A47" s="12" t="s">
        <v>12</v>
      </c>
      <c r="B47" s="12"/>
      <c r="C47" s="12"/>
      <c r="D47" s="12"/>
      <c r="E47" s="12"/>
      <c r="F47" s="12"/>
      <c r="G47" s="12"/>
    </row>
    <row r="49" spans="1:9" x14ac:dyDescent="0.2">
      <c r="A49" s="202" t="s">
        <v>279</v>
      </c>
      <c r="B49" s="202"/>
      <c r="C49" s="202"/>
      <c r="D49" s="202"/>
      <c r="E49" s="202"/>
      <c r="F49" s="202"/>
      <c r="G49" s="202"/>
      <c r="H49" s="202"/>
      <c r="I49" s="202"/>
    </row>
    <row r="50" spans="1:9" x14ac:dyDescent="0.2">
      <c r="A50" s="203"/>
      <c r="B50" s="203"/>
      <c r="C50" s="203"/>
      <c r="D50" s="203"/>
      <c r="E50" s="203"/>
      <c r="F50" s="203"/>
      <c r="G50" s="203"/>
      <c r="H50" s="203"/>
      <c r="I50" s="203"/>
    </row>
    <row r="51" spans="1:9" ht="28.5" customHeight="1" x14ac:dyDescent="0.2">
      <c r="A51" s="203" t="s">
        <v>13</v>
      </c>
      <c r="B51" s="203"/>
      <c r="C51" s="203"/>
      <c r="D51" s="203"/>
      <c r="E51" s="203"/>
      <c r="F51" s="203"/>
      <c r="G51" s="203"/>
      <c r="H51" s="203"/>
      <c r="I51" s="203"/>
    </row>
    <row r="52" spans="1:9" x14ac:dyDescent="0.2">
      <c r="A52" s="204" t="s">
        <v>15</v>
      </c>
      <c r="B52" s="204"/>
      <c r="C52" s="204"/>
      <c r="D52" s="204"/>
      <c r="E52" s="204"/>
      <c r="F52" s="204"/>
      <c r="G52" s="204"/>
      <c r="H52" s="204"/>
      <c r="I52" s="204"/>
    </row>
    <row r="53" spans="1:9" ht="21.75" customHeight="1" x14ac:dyDescent="0.2">
      <c r="A53" s="205" t="s">
        <v>14</v>
      </c>
      <c r="B53" s="205"/>
      <c r="C53" s="205"/>
      <c r="D53" s="205"/>
      <c r="E53" s="205"/>
      <c r="F53" s="205"/>
      <c r="G53" s="205"/>
      <c r="H53" s="205"/>
      <c r="I53" s="205"/>
    </row>
  </sheetData>
  <sheetProtection selectLockedCells="1"/>
  <mergeCells count="55">
    <mergeCell ref="H1:M1"/>
    <mergeCell ref="A2:M2"/>
    <mergeCell ref="A3:D3"/>
    <mergeCell ref="E3:M3"/>
    <mergeCell ref="A4:D4"/>
    <mergeCell ref="E4:M4"/>
    <mergeCell ref="A34:E34"/>
    <mergeCell ref="F34:G34"/>
    <mergeCell ref="A5:D5"/>
    <mergeCell ref="E5:M5"/>
    <mergeCell ref="A7:M7"/>
    <mergeCell ref="A8:M8"/>
    <mergeCell ref="A26:G26"/>
    <mergeCell ref="A10:E10"/>
    <mergeCell ref="A18:E18"/>
    <mergeCell ref="A23:E23"/>
    <mergeCell ref="A16:G16"/>
    <mergeCell ref="A21:G21"/>
    <mergeCell ref="D30:E30"/>
    <mergeCell ref="F30:H30"/>
    <mergeCell ref="A28:C28"/>
    <mergeCell ref="A32:F32"/>
    <mergeCell ref="A33:E33"/>
    <mergeCell ref="F33:G33"/>
    <mergeCell ref="A27:M27"/>
    <mergeCell ref="D28:E28"/>
    <mergeCell ref="F28:H28"/>
    <mergeCell ref="D29:E29"/>
    <mergeCell ref="F29:H29"/>
    <mergeCell ref="A41:E41"/>
    <mergeCell ref="F41:G41"/>
    <mergeCell ref="A43:E43"/>
    <mergeCell ref="F43:G43"/>
    <mergeCell ref="A35:E35"/>
    <mergeCell ref="F35:G35"/>
    <mergeCell ref="A40:E40"/>
    <mergeCell ref="F40:G40"/>
    <mergeCell ref="A36:E36"/>
    <mergeCell ref="F36:G36"/>
    <mergeCell ref="A37:E37"/>
    <mergeCell ref="F37:G37"/>
    <mergeCell ref="A39:E39"/>
    <mergeCell ref="F39:G39"/>
    <mergeCell ref="A38:E38"/>
    <mergeCell ref="F38:G38"/>
    <mergeCell ref="A49:I49"/>
    <mergeCell ref="A50:I50"/>
    <mergeCell ref="A51:I51"/>
    <mergeCell ref="A52:I52"/>
    <mergeCell ref="A53:I53"/>
    <mergeCell ref="F44:G44"/>
    <mergeCell ref="F45:G45"/>
    <mergeCell ref="A44:E44"/>
    <mergeCell ref="A45:E45"/>
    <mergeCell ref="A42:E42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8" fitToHeight="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D549-A41E-4508-B977-139E4AF14215}">
  <sheetPr>
    <tabColor rgb="FF92D050"/>
    <pageSetUpPr fitToPage="1"/>
  </sheetPr>
  <dimension ref="A1:O54"/>
  <sheetViews>
    <sheetView topLeftCell="A22" zoomScaleNormal="100" workbookViewId="0">
      <selection activeCell="A35" sqref="A35:E35"/>
    </sheetView>
  </sheetViews>
  <sheetFormatPr defaultColWidth="8.85546875" defaultRowHeight="12.75" x14ac:dyDescent="0.2"/>
  <cols>
    <col min="1" max="1" width="4.7109375" customWidth="1"/>
    <col min="2" max="2" width="14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266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46.5" customHeight="1" thickBot="1" x14ac:dyDescent="0.25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7" customFormat="1" ht="25.5" customHeight="1" thickBot="1" x14ac:dyDescent="0.25">
      <c r="A9" s="248" t="s">
        <v>167</v>
      </c>
      <c r="B9" s="249"/>
      <c r="C9" s="249"/>
      <c r="D9" s="249"/>
      <c r="E9" s="249"/>
      <c r="F9" s="91"/>
      <c r="G9" s="92"/>
      <c r="H9" s="93"/>
      <c r="I9" s="93"/>
      <c r="J9" s="94"/>
      <c r="K9" s="94"/>
      <c r="L9" s="94"/>
      <c r="M9" s="95"/>
      <c r="N9" s="2"/>
    </row>
    <row r="10" spans="1:15" s="6" customFormat="1" ht="76.5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64</v>
      </c>
      <c r="F10" s="82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35.25" customHeight="1" x14ac:dyDescent="0.2">
      <c r="A11" s="63" t="s">
        <v>22</v>
      </c>
      <c r="B11" s="41">
        <v>35811</v>
      </c>
      <c r="C11" s="42" t="s">
        <v>282</v>
      </c>
      <c r="D11" s="42" t="s">
        <v>116</v>
      </c>
      <c r="E11" s="55">
        <v>240</v>
      </c>
      <c r="F11" s="136"/>
      <c r="G11" s="20"/>
      <c r="H11" s="77">
        <f t="shared" ref="H11:H15" si="0">SUM(E11*F11)</f>
        <v>0</v>
      </c>
      <c r="I11" s="77">
        <f t="shared" ref="I11:I15" si="1">H11+(H11*G11)</f>
        <v>0</v>
      </c>
      <c r="J11" s="22"/>
      <c r="K11" s="22"/>
      <c r="L11" s="35"/>
      <c r="M11" s="23"/>
      <c r="N11" s="2"/>
    </row>
    <row r="12" spans="1:15" s="7" customFormat="1" ht="35.25" customHeight="1" x14ac:dyDescent="0.2">
      <c r="A12" s="52" t="s">
        <v>23</v>
      </c>
      <c r="B12" s="37">
        <v>35812</v>
      </c>
      <c r="C12" s="38" t="s">
        <v>283</v>
      </c>
      <c r="D12" s="42" t="s">
        <v>116</v>
      </c>
      <c r="E12" s="55">
        <v>2252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35.25" customHeight="1" x14ac:dyDescent="0.2">
      <c r="A13" s="52" t="s">
        <v>24</v>
      </c>
      <c r="B13" s="37">
        <v>35813</v>
      </c>
      <c r="C13" s="38" t="s">
        <v>284</v>
      </c>
      <c r="D13" s="42" t="s">
        <v>116</v>
      </c>
      <c r="E13" s="55">
        <v>4000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35.25" customHeight="1" x14ac:dyDescent="0.2">
      <c r="A14" s="63" t="s">
        <v>25</v>
      </c>
      <c r="B14" s="37">
        <v>35814</v>
      </c>
      <c r="C14" s="38" t="s">
        <v>285</v>
      </c>
      <c r="D14" s="42" t="s">
        <v>116</v>
      </c>
      <c r="E14" s="55">
        <v>3380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35.25" customHeight="1" thickBot="1" x14ac:dyDescent="0.25">
      <c r="A15" s="52" t="s">
        <v>26</v>
      </c>
      <c r="B15" s="37">
        <v>38076</v>
      </c>
      <c r="C15" s="38" t="s">
        <v>286</v>
      </c>
      <c r="D15" s="42" t="s">
        <v>116</v>
      </c>
      <c r="E15" s="55">
        <v>632</v>
      </c>
      <c r="F15" s="136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45" t="s">
        <v>61</v>
      </c>
      <c r="B16" s="246"/>
      <c r="C16" s="246"/>
      <c r="D16" s="246"/>
      <c r="E16" s="246"/>
      <c r="F16" s="246"/>
      <c r="G16" s="247"/>
      <c r="H16" s="122">
        <f>SUM(H11:H15)</f>
        <v>0</v>
      </c>
      <c r="I16" s="123">
        <f>SUM(I11:I15)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5.5" customHeight="1" thickBot="1" x14ac:dyDescent="0.25">
      <c r="A18" s="248" t="s">
        <v>168</v>
      </c>
      <c r="B18" s="249"/>
      <c r="C18" s="249"/>
      <c r="D18" s="249"/>
      <c r="E18" s="24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76.5" x14ac:dyDescent="0.2">
      <c r="A19" s="34" t="s">
        <v>21</v>
      </c>
      <c r="B19" s="29" t="s">
        <v>39</v>
      </c>
      <c r="C19" s="29" t="s">
        <v>6</v>
      </c>
      <c r="D19" s="27" t="s">
        <v>120</v>
      </c>
      <c r="E19" s="28" t="s">
        <v>64</v>
      </c>
      <c r="F19" s="82" t="s">
        <v>36</v>
      </c>
      <c r="G19" s="30" t="s">
        <v>37</v>
      </c>
      <c r="H19" s="29" t="s">
        <v>65</v>
      </c>
      <c r="I19" s="29" t="s">
        <v>66</v>
      </c>
      <c r="J19" s="29" t="s">
        <v>38</v>
      </c>
      <c r="K19" s="31" t="s">
        <v>93</v>
      </c>
      <c r="L19" s="31" t="s">
        <v>20</v>
      </c>
      <c r="M19" s="32" t="s">
        <v>0</v>
      </c>
      <c r="N19" s="3"/>
    </row>
    <row r="20" spans="1:14" s="7" customFormat="1" ht="40.5" customHeight="1" x14ac:dyDescent="0.2">
      <c r="A20" s="63" t="s">
        <v>27</v>
      </c>
      <c r="B20" s="37">
        <v>38422</v>
      </c>
      <c r="C20" s="67" t="s">
        <v>281</v>
      </c>
      <c r="D20" s="38" t="s">
        <v>116</v>
      </c>
      <c r="E20" s="55">
        <v>756</v>
      </c>
      <c r="F20" s="136"/>
      <c r="G20" s="20"/>
      <c r="H20" s="77">
        <f t="shared" ref="H20:H24" si="2">SUM(E20*F20)</f>
        <v>0</v>
      </c>
      <c r="I20" s="77">
        <f t="shared" ref="I20:I24" si="3">H20+(H20*G20)</f>
        <v>0</v>
      </c>
      <c r="J20" s="22"/>
      <c r="K20" s="22"/>
      <c r="L20" s="35"/>
      <c r="M20" s="23"/>
      <c r="N20" s="2"/>
    </row>
    <row r="21" spans="1:14" s="7" customFormat="1" ht="40.5" customHeight="1" x14ac:dyDescent="0.2">
      <c r="A21" s="63" t="s">
        <v>28</v>
      </c>
      <c r="B21" s="37">
        <v>38423</v>
      </c>
      <c r="C21" s="67" t="s">
        <v>174</v>
      </c>
      <c r="D21" s="38" t="s">
        <v>116</v>
      </c>
      <c r="E21" s="55">
        <v>36</v>
      </c>
      <c r="F21" s="136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0.5" customHeight="1" x14ac:dyDescent="0.2">
      <c r="A22" s="63" t="s">
        <v>29</v>
      </c>
      <c r="B22" s="37">
        <v>38419</v>
      </c>
      <c r="C22" s="67" t="s">
        <v>175</v>
      </c>
      <c r="D22" s="38" t="s">
        <v>116</v>
      </c>
      <c r="E22" s="55">
        <v>5328</v>
      </c>
      <c r="F22" s="136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0.5" customHeight="1" x14ac:dyDescent="0.2">
      <c r="A23" s="63" t="s">
        <v>30</v>
      </c>
      <c r="B23" s="37">
        <v>38420</v>
      </c>
      <c r="C23" s="67" t="s">
        <v>176</v>
      </c>
      <c r="D23" s="38" t="s">
        <v>116</v>
      </c>
      <c r="E23" s="55">
        <v>1404</v>
      </c>
      <c r="F23" s="136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7" customFormat="1" ht="40.5" customHeight="1" thickBot="1" x14ac:dyDescent="0.25">
      <c r="A24" s="63" t="s">
        <v>56</v>
      </c>
      <c r="B24" s="48">
        <v>38421</v>
      </c>
      <c r="C24" s="68" t="s">
        <v>177</v>
      </c>
      <c r="D24" s="38" t="s">
        <v>116</v>
      </c>
      <c r="E24" s="55">
        <v>360</v>
      </c>
      <c r="F24" s="138"/>
      <c r="G24" s="20"/>
      <c r="H24" s="77">
        <f t="shared" si="2"/>
        <v>0</v>
      </c>
      <c r="I24" s="77">
        <f t="shared" si="3"/>
        <v>0</v>
      </c>
      <c r="J24" s="22"/>
      <c r="K24" s="22"/>
      <c r="L24" s="35"/>
      <c r="M24" s="23"/>
      <c r="N24" s="2"/>
    </row>
    <row r="25" spans="1:14" s="6" customFormat="1" ht="25.9" customHeight="1" thickBot="1" x14ac:dyDescent="0.3">
      <c r="A25" s="245" t="s">
        <v>61</v>
      </c>
      <c r="B25" s="246"/>
      <c r="C25" s="246"/>
      <c r="D25" s="246"/>
      <c r="E25" s="246"/>
      <c r="F25" s="246"/>
      <c r="G25" s="247"/>
      <c r="H25" s="122">
        <f>SUM(H20:H24)</f>
        <v>0</v>
      </c>
      <c r="I25" s="123">
        <f>SUM(I20:I24)</f>
        <v>0</v>
      </c>
      <c r="J25" s="69"/>
      <c r="K25" s="70"/>
      <c r="L25" s="70"/>
      <c r="M25" s="70"/>
    </row>
    <row r="26" spans="1:14" s="6" customFormat="1" ht="19.5" customHeight="1" thickBot="1" x14ac:dyDescent="0.25">
      <c r="A26" s="222"/>
      <c r="B26" s="222"/>
      <c r="C26" s="222"/>
      <c r="D26" s="223"/>
      <c r="E26" s="223"/>
      <c r="F26" s="223"/>
      <c r="G26" s="223"/>
      <c r="H26" s="223"/>
      <c r="I26" s="223"/>
      <c r="J26" s="223"/>
      <c r="K26" s="223"/>
      <c r="L26" s="223"/>
      <c r="M26" s="223"/>
    </row>
    <row r="27" spans="1:14" ht="30" customHeight="1" thickBot="1" x14ac:dyDescent="0.3">
      <c r="A27" s="299" t="s">
        <v>88</v>
      </c>
      <c r="B27" s="300"/>
      <c r="C27" s="301"/>
      <c r="D27" s="311" t="s">
        <v>16</v>
      </c>
      <c r="E27" s="312"/>
      <c r="F27" s="226">
        <f>H16+H25</f>
        <v>0</v>
      </c>
      <c r="G27" s="227"/>
      <c r="H27" s="228"/>
    </row>
    <row r="28" spans="1:14" ht="30" customHeight="1" thickBot="1" x14ac:dyDescent="0.3">
      <c r="A28" s="13"/>
      <c r="B28" s="13"/>
      <c r="C28" s="13"/>
      <c r="D28" s="313" t="s">
        <v>18</v>
      </c>
      <c r="E28" s="314"/>
      <c r="F28" s="231">
        <f>F29-F27</f>
        <v>0</v>
      </c>
      <c r="G28" s="232"/>
      <c r="H28" s="233"/>
    </row>
    <row r="29" spans="1:14" ht="30" customHeight="1" thickBot="1" x14ac:dyDescent="0.3">
      <c r="A29" s="11"/>
      <c r="B29" s="11"/>
      <c r="C29" s="11"/>
      <c r="D29" s="286" t="s">
        <v>17</v>
      </c>
      <c r="E29" s="287"/>
      <c r="F29" s="252">
        <f>I16+I25</f>
        <v>0</v>
      </c>
      <c r="G29" s="232"/>
      <c r="H29" s="233"/>
    </row>
    <row r="30" spans="1:14" s="6" customFormat="1" ht="10.15" customHeight="1" x14ac:dyDescent="0.2">
      <c r="A30" s="14"/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s="6" customFormat="1" ht="25.15" customHeight="1" thickBot="1" x14ac:dyDescent="0.25">
      <c r="A31" s="256" t="s">
        <v>10</v>
      </c>
      <c r="B31" s="256"/>
      <c r="C31" s="256"/>
      <c r="D31" s="256"/>
      <c r="E31" s="256"/>
      <c r="F31" s="257"/>
      <c r="G31"/>
      <c r="H31"/>
      <c r="I31"/>
      <c r="J31"/>
      <c r="K31"/>
      <c r="L31"/>
      <c r="M31"/>
    </row>
    <row r="32" spans="1:14" s="9" customFormat="1" ht="36" customHeight="1" thickBot="1" x14ac:dyDescent="0.3">
      <c r="A32" s="218" t="s">
        <v>69</v>
      </c>
      <c r="B32" s="219"/>
      <c r="C32" s="219"/>
      <c r="D32" s="219"/>
      <c r="E32" s="219"/>
      <c r="F32" s="220" t="s">
        <v>8</v>
      </c>
      <c r="G32" s="221"/>
    </row>
    <row r="33" spans="1:11" s="9" customFormat="1" ht="31.5" customHeight="1" x14ac:dyDescent="0.25">
      <c r="A33" s="234" t="s">
        <v>44</v>
      </c>
      <c r="B33" s="235"/>
      <c r="C33" s="235"/>
      <c r="D33" s="236"/>
      <c r="E33" s="236"/>
      <c r="F33" s="237"/>
      <c r="G33" s="238"/>
    </row>
    <row r="34" spans="1:11" s="9" customFormat="1" ht="57" customHeight="1" x14ac:dyDescent="0.25">
      <c r="A34" s="209" t="s">
        <v>11</v>
      </c>
      <c r="B34" s="210"/>
      <c r="C34" s="210"/>
      <c r="D34" s="211"/>
      <c r="E34" s="211"/>
      <c r="F34" s="212"/>
      <c r="G34" s="213"/>
    </row>
    <row r="35" spans="1:11" s="9" customFormat="1" ht="25.15" customHeight="1" x14ac:dyDescent="0.25">
      <c r="A35" s="206" t="s">
        <v>293</v>
      </c>
      <c r="B35" s="207"/>
      <c r="C35" s="207"/>
      <c r="D35" s="207"/>
      <c r="E35" s="207"/>
      <c r="F35" s="212"/>
      <c r="G35" s="213"/>
    </row>
    <row r="36" spans="1:11" s="9" customFormat="1" ht="25.15" customHeight="1" x14ac:dyDescent="0.25">
      <c r="A36" s="196" t="s">
        <v>7</v>
      </c>
      <c r="B36" s="197"/>
      <c r="C36" s="197"/>
      <c r="D36" s="197"/>
      <c r="E36" s="197"/>
      <c r="F36" s="212"/>
      <c r="G36" s="213"/>
    </row>
    <row r="37" spans="1:11" s="9" customFormat="1" ht="25.15" customHeight="1" x14ac:dyDescent="0.25">
      <c r="A37" s="196" t="s">
        <v>236</v>
      </c>
      <c r="B37" s="197"/>
      <c r="C37" s="197"/>
      <c r="D37" s="197"/>
      <c r="E37" s="198"/>
      <c r="F37" s="192"/>
      <c r="G37" s="193"/>
    </row>
    <row r="38" spans="1:11" s="9" customFormat="1" ht="25.15" customHeight="1" x14ac:dyDescent="0.25">
      <c r="A38" s="196" t="s">
        <v>95</v>
      </c>
      <c r="B38" s="197"/>
      <c r="C38" s="197"/>
      <c r="D38" s="197"/>
      <c r="E38" s="198"/>
      <c r="F38" s="192"/>
      <c r="G38" s="193"/>
    </row>
    <row r="39" spans="1:11" s="9" customFormat="1" ht="25.15" customHeight="1" x14ac:dyDescent="0.25">
      <c r="A39" s="327" t="s">
        <v>169</v>
      </c>
      <c r="B39" s="328"/>
      <c r="C39" s="328"/>
      <c r="D39" s="328"/>
      <c r="E39" s="329"/>
      <c r="F39" s="212"/>
      <c r="G39" s="213"/>
      <c r="I39" s="341"/>
      <c r="J39" s="340"/>
      <c r="K39" s="340"/>
    </row>
    <row r="40" spans="1:11" s="9" customFormat="1" ht="25.15" customHeight="1" x14ac:dyDescent="0.25">
      <c r="A40" s="327" t="s">
        <v>170</v>
      </c>
      <c r="B40" s="328"/>
      <c r="C40" s="328"/>
      <c r="D40" s="328"/>
      <c r="E40" s="329"/>
      <c r="F40" s="192"/>
      <c r="G40" s="193"/>
      <c r="I40" s="10"/>
      <c r="J40" s="10"/>
      <c r="K40" s="10"/>
    </row>
    <row r="41" spans="1:11" s="9" customFormat="1" ht="25.15" customHeight="1" x14ac:dyDescent="0.25">
      <c r="A41" s="327" t="s">
        <v>171</v>
      </c>
      <c r="B41" s="328"/>
      <c r="C41" s="328"/>
      <c r="D41" s="328"/>
      <c r="E41" s="329"/>
      <c r="F41" s="192"/>
      <c r="G41" s="193"/>
      <c r="I41" s="10"/>
      <c r="J41" s="10"/>
      <c r="K41" s="10"/>
    </row>
    <row r="42" spans="1:11" s="9" customFormat="1" ht="25.15" customHeight="1" x14ac:dyDescent="0.25">
      <c r="A42" s="327" t="s">
        <v>172</v>
      </c>
      <c r="B42" s="328"/>
      <c r="C42" s="328"/>
      <c r="D42" s="328"/>
      <c r="E42" s="329"/>
      <c r="F42" s="192"/>
      <c r="G42" s="193"/>
      <c r="I42" s="10"/>
      <c r="J42" s="10"/>
      <c r="K42" s="10"/>
    </row>
    <row r="43" spans="1:11" s="9" customFormat="1" ht="25.15" customHeight="1" x14ac:dyDescent="0.25">
      <c r="A43" s="327" t="s">
        <v>178</v>
      </c>
      <c r="B43" s="328"/>
      <c r="C43" s="328"/>
      <c r="D43" s="328"/>
      <c r="E43" s="329"/>
      <c r="F43" s="192"/>
      <c r="G43" s="193"/>
      <c r="I43" s="10"/>
      <c r="J43" s="10"/>
      <c r="K43" s="10"/>
    </row>
    <row r="44" spans="1:11" s="9" customFormat="1" ht="25.15" customHeight="1" x14ac:dyDescent="0.25">
      <c r="A44" s="327" t="s">
        <v>173</v>
      </c>
      <c r="B44" s="328"/>
      <c r="C44" s="328"/>
      <c r="D44" s="328"/>
      <c r="E44" s="329"/>
      <c r="F44" s="192"/>
      <c r="G44" s="193"/>
      <c r="I44" s="10"/>
      <c r="J44" s="10"/>
      <c r="K44" s="10"/>
    </row>
    <row r="45" spans="1:11" s="9" customFormat="1" ht="25.15" customHeight="1" thickBot="1" x14ac:dyDescent="0.3">
      <c r="A45" s="323" t="s">
        <v>179</v>
      </c>
      <c r="B45" s="324"/>
      <c r="C45" s="324"/>
      <c r="D45" s="324"/>
      <c r="E45" s="325"/>
      <c r="F45" s="194"/>
      <c r="G45" s="195"/>
      <c r="I45" s="340"/>
      <c r="J45" s="340"/>
      <c r="K45" s="340"/>
    </row>
    <row r="46" spans="1:11" s="9" customFormat="1" ht="15.75" x14ac:dyDescent="0.25">
      <c r="A46" s="10"/>
      <c r="B46" s="10"/>
      <c r="C46" s="10"/>
      <c r="D46" s="10"/>
      <c r="E46" s="10"/>
      <c r="I46" s="340"/>
      <c r="J46" s="340"/>
      <c r="K46" s="340"/>
    </row>
    <row r="47" spans="1:11" ht="15.75" x14ac:dyDescent="0.25">
      <c r="A47" s="302" t="s">
        <v>12</v>
      </c>
      <c r="B47" s="302"/>
      <c r="C47" s="302"/>
      <c r="D47" s="302"/>
      <c r="E47" s="302"/>
      <c r="F47" s="302"/>
      <c r="G47" s="302"/>
      <c r="I47" s="340"/>
      <c r="J47" s="340"/>
      <c r="K47" s="340"/>
    </row>
    <row r="49" spans="1:9" x14ac:dyDescent="0.2">
      <c r="A49" s="202" t="s">
        <v>279</v>
      </c>
      <c r="B49" s="202"/>
      <c r="C49" s="202"/>
      <c r="D49" s="202"/>
      <c r="E49" s="202"/>
      <c r="F49" s="202"/>
      <c r="G49" s="202"/>
      <c r="H49" s="202"/>
      <c r="I49" s="202"/>
    </row>
    <row r="50" spans="1:9" x14ac:dyDescent="0.2">
      <c r="A50" s="203"/>
      <c r="B50" s="203"/>
      <c r="C50" s="203"/>
      <c r="D50" s="203"/>
      <c r="E50" s="203"/>
      <c r="F50" s="203"/>
      <c r="G50" s="203"/>
      <c r="H50" s="203"/>
      <c r="I50" s="203"/>
    </row>
    <row r="51" spans="1:9" ht="23.25" customHeight="1" x14ac:dyDescent="0.2">
      <c r="A51" s="203" t="s">
        <v>13</v>
      </c>
      <c r="B51" s="203"/>
      <c r="C51" s="203"/>
      <c r="D51" s="203"/>
      <c r="E51" s="203"/>
      <c r="F51" s="203"/>
      <c r="G51" s="203"/>
      <c r="H51" s="203"/>
      <c r="I51" s="203"/>
    </row>
    <row r="52" spans="1:9" x14ac:dyDescent="0.2">
      <c r="A52" s="204" t="s">
        <v>40</v>
      </c>
      <c r="B52" s="204"/>
      <c r="C52" s="204"/>
      <c r="D52" s="204"/>
      <c r="E52" s="204"/>
      <c r="F52" s="204"/>
      <c r="G52" s="204"/>
      <c r="H52" s="204"/>
      <c r="I52" s="204"/>
    </row>
    <row r="53" spans="1:9" ht="17.25" customHeight="1" x14ac:dyDescent="0.2">
      <c r="A53" s="205" t="s">
        <v>14</v>
      </c>
      <c r="B53" s="205"/>
      <c r="C53" s="205"/>
      <c r="D53" s="205"/>
      <c r="E53" s="205"/>
      <c r="F53" s="205"/>
      <c r="G53" s="205"/>
      <c r="H53" s="205"/>
      <c r="I53" s="205"/>
    </row>
    <row r="54" spans="1:9" x14ac:dyDescent="0.2">
      <c r="A54" s="84"/>
      <c r="B54" s="84"/>
      <c r="C54" s="84"/>
      <c r="D54" s="84"/>
      <c r="E54" s="84"/>
      <c r="F54" s="84"/>
      <c r="G54" s="84"/>
      <c r="H54" s="84"/>
      <c r="I54" s="84"/>
    </row>
  </sheetData>
  <mergeCells count="61">
    <mergeCell ref="A26:M2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6:G16"/>
    <mergeCell ref="A9:E9"/>
    <mergeCell ref="A18:E18"/>
    <mergeCell ref="A25:G25"/>
    <mergeCell ref="A34:E34"/>
    <mergeCell ref="F34:G34"/>
    <mergeCell ref="A27:C27"/>
    <mergeCell ref="D27:E27"/>
    <mergeCell ref="F27:H27"/>
    <mergeCell ref="D28:E28"/>
    <mergeCell ref="F28:H28"/>
    <mergeCell ref="D29:E29"/>
    <mergeCell ref="F29:H29"/>
    <mergeCell ref="A31:F31"/>
    <mergeCell ref="A32:E32"/>
    <mergeCell ref="F32:G32"/>
    <mergeCell ref="A33:E33"/>
    <mergeCell ref="F33:G33"/>
    <mergeCell ref="I39:K39"/>
    <mergeCell ref="A45:E45"/>
    <mergeCell ref="A40:E40"/>
    <mergeCell ref="F40:G40"/>
    <mergeCell ref="A35:E35"/>
    <mergeCell ref="F35:G35"/>
    <mergeCell ref="A36:E36"/>
    <mergeCell ref="F36:G36"/>
    <mergeCell ref="A39:E39"/>
    <mergeCell ref="F39:G39"/>
    <mergeCell ref="A38:E38"/>
    <mergeCell ref="F38:G38"/>
    <mergeCell ref="A41:E41"/>
    <mergeCell ref="F41:G41"/>
    <mergeCell ref="A37:E37"/>
    <mergeCell ref="F37:G37"/>
    <mergeCell ref="A51:I51"/>
    <mergeCell ref="A52:I52"/>
    <mergeCell ref="A53:I53"/>
    <mergeCell ref="I45:K45"/>
    <mergeCell ref="F45:G45"/>
    <mergeCell ref="I46:K46"/>
    <mergeCell ref="I47:K47"/>
    <mergeCell ref="A47:G47"/>
    <mergeCell ref="A49:I49"/>
    <mergeCell ref="A50:I50"/>
    <mergeCell ref="F42:G42"/>
    <mergeCell ref="F43:G43"/>
    <mergeCell ref="F44:G44"/>
    <mergeCell ref="A42:E42"/>
    <mergeCell ref="A43:E43"/>
    <mergeCell ref="A44:E44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3CE7-EC17-42B4-A8DA-274F95EFC58D}">
  <sheetPr>
    <tabColor rgb="FF92D050"/>
    <pageSetUpPr fitToPage="1"/>
  </sheetPr>
  <dimension ref="A1:O44"/>
  <sheetViews>
    <sheetView topLeftCell="A16" zoomScaleNormal="100" workbookViewId="0">
      <selection activeCell="A27" sqref="A27:E27"/>
    </sheetView>
  </sheetViews>
  <sheetFormatPr defaultColWidth="8.85546875" defaultRowHeight="12.75" x14ac:dyDescent="0.2"/>
  <cols>
    <col min="1" max="1" width="4.7109375" customWidth="1"/>
    <col min="2" max="2" width="11.5703125" customWidth="1"/>
    <col min="3" max="3" width="33.425781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267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46.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0.75" customHeight="1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64</v>
      </c>
      <c r="F10" s="29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37.5" customHeight="1" x14ac:dyDescent="0.2">
      <c r="A11" s="40" t="s">
        <v>22</v>
      </c>
      <c r="B11" s="37">
        <v>34959</v>
      </c>
      <c r="C11" s="38" t="s">
        <v>213</v>
      </c>
      <c r="D11" s="44" t="s">
        <v>116</v>
      </c>
      <c r="E11" s="55">
        <v>33500</v>
      </c>
      <c r="F11" s="83"/>
      <c r="G11" s="20"/>
      <c r="H11" s="77">
        <f t="shared" ref="H11:H16" si="0">SUM(E11*F11)</f>
        <v>0</v>
      </c>
      <c r="I11" s="77">
        <f t="shared" ref="I11:I16" si="1">H11+(H11*G11)</f>
        <v>0</v>
      </c>
      <c r="J11" s="22"/>
      <c r="K11" s="22"/>
      <c r="L11" s="35"/>
      <c r="M11" s="23"/>
      <c r="N11" s="2"/>
    </row>
    <row r="12" spans="1:15" s="7" customFormat="1" ht="37.5" customHeight="1" x14ac:dyDescent="0.2">
      <c r="A12" s="40" t="s">
        <v>23</v>
      </c>
      <c r="B12" s="37">
        <v>34960</v>
      </c>
      <c r="C12" s="38" t="s">
        <v>214</v>
      </c>
      <c r="D12" s="44" t="s">
        <v>116</v>
      </c>
      <c r="E12" s="55">
        <v>17600</v>
      </c>
      <c r="F12" s="149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37.5" customHeight="1" x14ac:dyDescent="0.2">
      <c r="A13" s="40" t="s">
        <v>25</v>
      </c>
      <c r="B13" s="37">
        <v>34962</v>
      </c>
      <c r="C13" s="38" t="s">
        <v>215</v>
      </c>
      <c r="D13" s="44" t="s">
        <v>116</v>
      </c>
      <c r="E13" s="55">
        <v>9600</v>
      </c>
      <c r="F13" s="14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37.5" customHeight="1" x14ac:dyDescent="0.2">
      <c r="A14" s="40" t="s">
        <v>26</v>
      </c>
      <c r="B14" s="37">
        <v>34963</v>
      </c>
      <c r="C14" s="38" t="s">
        <v>216</v>
      </c>
      <c r="D14" s="44" t="s">
        <v>116</v>
      </c>
      <c r="E14" s="55">
        <v>6300</v>
      </c>
      <c r="F14" s="149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37.5" customHeight="1" x14ac:dyDescent="0.2">
      <c r="A15" s="40" t="s">
        <v>27</v>
      </c>
      <c r="B15" s="37">
        <v>34964</v>
      </c>
      <c r="C15" s="38" t="s">
        <v>217</v>
      </c>
      <c r="D15" s="44" t="s">
        <v>116</v>
      </c>
      <c r="E15" s="55">
        <v>3800</v>
      </c>
      <c r="F15" s="149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7" customFormat="1" ht="37.5" customHeight="1" thickBot="1" x14ac:dyDescent="0.25">
      <c r="A16" s="40" t="s">
        <v>28</v>
      </c>
      <c r="B16" s="37">
        <v>34965</v>
      </c>
      <c r="C16" s="38" t="s">
        <v>218</v>
      </c>
      <c r="D16" s="44" t="s">
        <v>116</v>
      </c>
      <c r="E16" s="55">
        <v>1100</v>
      </c>
      <c r="F16" s="149"/>
      <c r="G16" s="20"/>
      <c r="H16" s="77">
        <f t="shared" si="0"/>
        <v>0</v>
      </c>
      <c r="I16" s="77">
        <f t="shared" si="1"/>
        <v>0</v>
      </c>
      <c r="J16" s="22"/>
      <c r="K16" s="22"/>
      <c r="L16" s="35"/>
      <c r="M16" s="23"/>
      <c r="N16" s="2"/>
    </row>
    <row r="17" spans="1:13" s="6" customFormat="1" ht="25.9" customHeight="1" thickBot="1" x14ac:dyDescent="0.3">
      <c r="A17" s="245" t="s">
        <v>61</v>
      </c>
      <c r="B17" s="246"/>
      <c r="C17" s="246"/>
      <c r="D17" s="246"/>
      <c r="E17" s="246"/>
      <c r="F17" s="246"/>
      <c r="G17" s="247"/>
      <c r="H17" s="122">
        <f>SUM(H11:H16)</f>
        <v>0</v>
      </c>
      <c r="I17" s="123">
        <f>SUM(I11:I16)</f>
        <v>0</v>
      </c>
      <c r="J17" s="69"/>
      <c r="K17" s="70"/>
      <c r="L17" s="70"/>
      <c r="M17" s="70"/>
    </row>
    <row r="18" spans="1:13" s="6" customFormat="1" ht="10.15" customHeight="1" thickBot="1" x14ac:dyDescent="0.25">
      <c r="A18" s="222"/>
      <c r="B18" s="222"/>
      <c r="C18" s="222"/>
      <c r="D18" s="223"/>
      <c r="E18" s="223"/>
      <c r="F18" s="223"/>
      <c r="G18" s="223"/>
      <c r="H18" s="223"/>
      <c r="I18" s="223"/>
      <c r="J18" s="223"/>
      <c r="K18" s="223"/>
      <c r="L18" s="223"/>
      <c r="M18" s="223"/>
    </row>
    <row r="19" spans="1:13" ht="30" customHeight="1" thickBot="1" x14ac:dyDescent="0.3">
      <c r="A19" s="299" t="s">
        <v>89</v>
      </c>
      <c r="B19" s="300"/>
      <c r="C19" s="301"/>
      <c r="D19" s="311" t="s">
        <v>16</v>
      </c>
      <c r="E19" s="312"/>
      <c r="F19" s="344">
        <f>H17</f>
        <v>0</v>
      </c>
      <c r="G19" s="345"/>
      <c r="H19" s="346"/>
    </row>
    <row r="20" spans="1:13" ht="30" customHeight="1" thickBot="1" x14ac:dyDescent="0.3">
      <c r="A20" s="13"/>
      <c r="B20" s="13"/>
      <c r="C20" s="13"/>
      <c r="D20" s="313" t="s">
        <v>18</v>
      </c>
      <c r="E20" s="314"/>
      <c r="F20" s="347">
        <f>F21-F19</f>
        <v>0</v>
      </c>
      <c r="G20" s="348"/>
      <c r="H20" s="349"/>
    </row>
    <row r="21" spans="1:13" ht="30" customHeight="1" thickBot="1" x14ac:dyDescent="0.3">
      <c r="A21" s="11"/>
      <c r="B21" s="11"/>
      <c r="C21" s="11"/>
      <c r="D21" s="286" t="s">
        <v>17</v>
      </c>
      <c r="E21" s="287"/>
      <c r="F21" s="350">
        <f t="shared" ref="F21" si="2">I17</f>
        <v>0</v>
      </c>
      <c r="G21" s="348"/>
      <c r="H21" s="349"/>
    </row>
    <row r="22" spans="1:13" s="6" customFormat="1" ht="10.15" customHeight="1" x14ac:dyDescent="0.2">
      <c r="A22" s="14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6" customFormat="1" ht="25.15" customHeight="1" thickBot="1" x14ac:dyDescent="0.25">
      <c r="A23" s="256" t="s">
        <v>10</v>
      </c>
      <c r="B23" s="256"/>
      <c r="C23" s="256"/>
      <c r="D23" s="256"/>
      <c r="E23" s="256"/>
      <c r="F23" s="257"/>
      <c r="G23"/>
      <c r="H23"/>
      <c r="I23"/>
      <c r="J23"/>
      <c r="K23"/>
      <c r="L23"/>
      <c r="M23"/>
    </row>
    <row r="24" spans="1:13" s="9" customFormat="1" ht="36" customHeight="1" thickBot="1" x14ac:dyDescent="0.3">
      <c r="A24" s="218" t="s">
        <v>180</v>
      </c>
      <c r="B24" s="219"/>
      <c r="C24" s="219"/>
      <c r="D24" s="219"/>
      <c r="E24" s="219"/>
      <c r="F24" s="220" t="s">
        <v>8</v>
      </c>
      <c r="G24" s="221"/>
    </row>
    <row r="25" spans="1:13" s="9" customFormat="1" ht="31.5" customHeight="1" x14ac:dyDescent="0.25">
      <c r="A25" s="234" t="s">
        <v>44</v>
      </c>
      <c r="B25" s="235"/>
      <c r="C25" s="235"/>
      <c r="D25" s="236"/>
      <c r="E25" s="236"/>
      <c r="F25" s="237"/>
      <c r="G25" s="238"/>
    </row>
    <row r="26" spans="1:13" s="9" customFormat="1" ht="57" customHeight="1" x14ac:dyDescent="0.25">
      <c r="A26" s="209" t="s">
        <v>11</v>
      </c>
      <c r="B26" s="210"/>
      <c r="C26" s="210"/>
      <c r="D26" s="211"/>
      <c r="E26" s="211"/>
      <c r="F26" s="212"/>
      <c r="G26" s="213"/>
    </row>
    <row r="27" spans="1:13" s="9" customFormat="1" ht="25.15" customHeight="1" x14ac:dyDescent="0.25">
      <c r="A27" s="206" t="s">
        <v>293</v>
      </c>
      <c r="B27" s="207"/>
      <c r="C27" s="207"/>
      <c r="D27" s="207"/>
      <c r="E27" s="207"/>
      <c r="F27" s="212"/>
      <c r="G27" s="213"/>
    </row>
    <row r="28" spans="1:13" s="9" customFormat="1" ht="25.15" customHeight="1" x14ac:dyDescent="0.25">
      <c r="A28" s="196" t="s">
        <v>7</v>
      </c>
      <c r="B28" s="197"/>
      <c r="C28" s="197"/>
      <c r="D28" s="197"/>
      <c r="E28" s="197"/>
      <c r="F28" s="212"/>
      <c r="G28" s="213"/>
    </row>
    <row r="29" spans="1:13" s="9" customFormat="1" ht="25.15" customHeight="1" x14ac:dyDescent="0.25">
      <c r="A29" s="196" t="s">
        <v>236</v>
      </c>
      <c r="B29" s="197"/>
      <c r="C29" s="197"/>
      <c r="D29" s="197"/>
      <c r="E29" s="198"/>
      <c r="F29" s="192"/>
      <c r="G29" s="193"/>
    </row>
    <row r="30" spans="1:13" s="9" customFormat="1" ht="25.15" customHeight="1" x14ac:dyDescent="0.25">
      <c r="A30" s="196" t="s">
        <v>103</v>
      </c>
      <c r="B30" s="197"/>
      <c r="C30" s="197"/>
      <c r="D30" s="197"/>
      <c r="E30" s="198"/>
      <c r="F30" s="192"/>
      <c r="G30" s="193"/>
    </row>
    <row r="31" spans="1:13" s="9" customFormat="1" ht="25.15" customHeight="1" x14ac:dyDescent="0.25">
      <c r="A31" s="327" t="s">
        <v>62</v>
      </c>
      <c r="B31" s="328"/>
      <c r="C31" s="328"/>
      <c r="D31" s="328"/>
      <c r="E31" s="329"/>
      <c r="F31" s="192"/>
      <c r="G31" s="193"/>
    </row>
    <row r="32" spans="1:13" s="9" customFormat="1" ht="25.15" customHeight="1" x14ac:dyDescent="0.25">
      <c r="A32" s="327" t="s">
        <v>63</v>
      </c>
      <c r="B32" s="328"/>
      <c r="C32" s="328"/>
      <c r="D32" s="328"/>
      <c r="E32" s="329"/>
      <c r="F32" s="192"/>
      <c r="G32" s="193"/>
      <c r="I32" s="15"/>
    </row>
    <row r="33" spans="1:11" s="9" customFormat="1" ht="25.15" customHeight="1" x14ac:dyDescent="0.25">
      <c r="A33" s="327" t="s">
        <v>67</v>
      </c>
      <c r="B33" s="328"/>
      <c r="C33" s="328"/>
      <c r="D33" s="328"/>
      <c r="E33" s="329"/>
      <c r="F33" s="192"/>
      <c r="G33" s="193"/>
      <c r="I33" s="15"/>
    </row>
    <row r="34" spans="1:11" s="9" customFormat="1" ht="25.15" customHeight="1" x14ac:dyDescent="0.25">
      <c r="A34" s="327" t="s">
        <v>2</v>
      </c>
      <c r="B34" s="328"/>
      <c r="C34" s="328"/>
      <c r="D34" s="328"/>
      <c r="E34" s="329"/>
      <c r="F34" s="192"/>
      <c r="G34" s="193"/>
      <c r="I34" s="15"/>
    </row>
    <row r="35" spans="1:11" s="9" customFormat="1" ht="25.15" customHeight="1" x14ac:dyDescent="0.25">
      <c r="A35" s="327" t="s">
        <v>45</v>
      </c>
      <c r="B35" s="328"/>
      <c r="C35" s="328"/>
      <c r="D35" s="328"/>
      <c r="E35" s="329"/>
      <c r="F35" s="192"/>
      <c r="G35" s="193"/>
      <c r="I35" s="15"/>
    </row>
    <row r="36" spans="1:11" s="9" customFormat="1" ht="25.15" customHeight="1" thickBot="1" x14ac:dyDescent="0.3">
      <c r="A36" s="323" t="s">
        <v>46</v>
      </c>
      <c r="B36" s="342"/>
      <c r="C36" s="342"/>
      <c r="D36" s="342"/>
      <c r="E36" s="343"/>
      <c r="F36" s="305"/>
      <c r="G36" s="306"/>
      <c r="I36" s="310"/>
      <c r="J36" s="310"/>
      <c r="K36" s="310"/>
    </row>
    <row r="37" spans="1:11" s="9" customFormat="1" ht="15.75" x14ac:dyDescent="0.25">
      <c r="A37" s="10"/>
      <c r="B37" s="10"/>
      <c r="C37" s="10"/>
      <c r="D37" s="10"/>
      <c r="E37" s="10"/>
    </row>
    <row r="38" spans="1:11" x14ac:dyDescent="0.2">
      <c r="A38" s="302" t="s">
        <v>12</v>
      </c>
      <c r="B38" s="302"/>
      <c r="C38" s="302"/>
      <c r="D38" s="302"/>
      <c r="E38" s="302"/>
      <c r="F38" s="302"/>
      <c r="G38" s="302"/>
    </row>
    <row r="40" spans="1:11" x14ac:dyDescent="0.2">
      <c r="A40" s="202" t="s">
        <v>279</v>
      </c>
      <c r="B40" s="202"/>
      <c r="C40" s="202"/>
      <c r="D40" s="202"/>
      <c r="E40" s="202"/>
      <c r="F40" s="202"/>
      <c r="G40" s="202"/>
      <c r="H40" s="202"/>
      <c r="I40" s="202"/>
    </row>
    <row r="41" spans="1:11" x14ac:dyDescent="0.2">
      <c r="A41" s="203"/>
      <c r="B41" s="203"/>
      <c r="C41" s="203"/>
      <c r="D41" s="203"/>
      <c r="E41" s="203"/>
      <c r="F41" s="203"/>
      <c r="G41" s="203"/>
      <c r="H41" s="203"/>
      <c r="I41" s="203"/>
    </row>
    <row r="42" spans="1:11" ht="18.75" customHeight="1" x14ac:dyDescent="0.2">
      <c r="A42" s="203" t="s">
        <v>13</v>
      </c>
      <c r="B42" s="203"/>
      <c r="C42" s="203"/>
      <c r="D42" s="203"/>
      <c r="E42" s="203"/>
      <c r="F42" s="203"/>
      <c r="G42" s="203"/>
      <c r="H42" s="203"/>
      <c r="I42" s="203"/>
    </row>
    <row r="43" spans="1:11" x14ac:dyDescent="0.2">
      <c r="A43" s="204" t="s">
        <v>40</v>
      </c>
      <c r="B43" s="204"/>
      <c r="C43" s="204"/>
      <c r="D43" s="204"/>
      <c r="E43" s="204"/>
      <c r="F43" s="204"/>
      <c r="G43" s="204"/>
      <c r="H43" s="204"/>
      <c r="I43" s="204"/>
    </row>
    <row r="44" spans="1:11" ht="17.25" customHeight="1" x14ac:dyDescent="0.2">
      <c r="A44" s="205" t="s">
        <v>14</v>
      </c>
      <c r="B44" s="205"/>
      <c r="C44" s="205"/>
      <c r="D44" s="205"/>
      <c r="E44" s="205"/>
      <c r="F44" s="205"/>
      <c r="G44" s="205"/>
      <c r="H44" s="205"/>
      <c r="I44" s="205"/>
    </row>
  </sheetData>
  <mergeCells count="53">
    <mergeCell ref="A18:M18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7:G17"/>
    <mergeCell ref="A26:E26"/>
    <mergeCell ref="F26:G26"/>
    <mergeCell ref="A19:C19"/>
    <mergeCell ref="D19:E19"/>
    <mergeCell ref="F19:H19"/>
    <mergeCell ref="D20:E20"/>
    <mergeCell ref="F20:H20"/>
    <mergeCell ref="D21:E21"/>
    <mergeCell ref="F21:H21"/>
    <mergeCell ref="A23:F23"/>
    <mergeCell ref="A24:E24"/>
    <mergeCell ref="F24:G24"/>
    <mergeCell ref="A25:E25"/>
    <mergeCell ref="F25:G25"/>
    <mergeCell ref="F35:G35"/>
    <mergeCell ref="A27:E27"/>
    <mergeCell ref="F27:G27"/>
    <mergeCell ref="A28:E28"/>
    <mergeCell ref="F28:G28"/>
    <mergeCell ref="A31:E31"/>
    <mergeCell ref="F31:G31"/>
    <mergeCell ref="A30:E30"/>
    <mergeCell ref="F30:G30"/>
    <mergeCell ref="A29:E29"/>
    <mergeCell ref="F29:G29"/>
    <mergeCell ref="A36:E36"/>
    <mergeCell ref="A44:I44"/>
    <mergeCell ref="I36:K36"/>
    <mergeCell ref="A32:E32"/>
    <mergeCell ref="A34:E34"/>
    <mergeCell ref="A38:G38"/>
    <mergeCell ref="A40:I40"/>
    <mergeCell ref="A41:I41"/>
    <mergeCell ref="A42:I42"/>
    <mergeCell ref="A43:I43"/>
    <mergeCell ref="F36:G36"/>
    <mergeCell ref="A33:E33"/>
    <mergeCell ref="F34:G34"/>
    <mergeCell ref="F33:G33"/>
    <mergeCell ref="F32:G32"/>
    <mergeCell ref="A35:E3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C0AB-DACE-4850-9BE3-985204E8914C}">
  <sheetPr>
    <tabColor rgb="FF92D050"/>
    <pageSetUpPr fitToPage="1"/>
  </sheetPr>
  <dimension ref="A1:O39"/>
  <sheetViews>
    <sheetView topLeftCell="A22" zoomScaleNormal="100" workbookViewId="0">
      <selection activeCell="A25" sqref="A25:E25"/>
    </sheetView>
  </sheetViews>
  <sheetFormatPr defaultColWidth="8.85546875" defaultRowHeight="12.75" x14ac:dyDescent="0.2"/>
  <cols>
    <col min="1" max="1" width="4.7109375" customWidth="1"/>
    <col min="2" max="2" width="11.5703125" customWidth="1"/>
    <col min="3" max="3" width="33.425781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268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46.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0.75" customHeight="1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64</v>
      </c>
      <c r="F10" s="29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48" customHeight="1" x14ac:dyDescent="0.2">
      <c r="A11" s="40" t="s">
        <v>22</v>
      </c>
      <c r="B11" s="37">
        <v>68</v>
      </c>
      <c r="C11" s="53" t="s">
        <v>196</v>
      </c>
      <c r="D11" s="44" t="s">
        <v>116</v>
      </c>
      <c r="E11" s="61">
        <v>78</v>
      </c>
      <c r="F11" s="149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8" customHeight="1" x14ac:dyDescent="0.2">
      <c r="A12" s="40" t="s">
        <v>23</v>
      </c>
      <c r="B12" s="37">
        <v>67</v>
      </c>
      <c r="C12" s="53" t="s">
        <v>197</v>
      </c>
      <c r="D12" s="44" t="s">
        <v>116</v>
      </c>
      <c r="E12" s="61">
        <v>152</v>
      </c>
      <c r="F12" s="149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8" customHeight="1" x14ac:dyDescent="0.2">
      <c r="A13" s="40" t="s">
        <v>24</v>
      </c>
      <c r="B13" s="37">
        <v>66</v>
      </c>
      <c r="C13" s="53" t="s">
        <v>198</v>
      </c>
      <c r="D13" s="44" t="s">
        <v>116</v>
      </c>
      <c r="E13" s="61">
        <v>160</v>
      </c>
      <c r="F13" s="14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8" customHeight="1" thickBot="1" x14ac:dyDescent="0.25">
      <c r="A14" s="40" t="s">
        <v>25</v>
      </c>
      <c r="B14" s="37">
        <v>63</v>
      </c>
      <c r="C14" s="53" t="s">
        <v>199</v>
      </c>
      <c r="D14" s="44" t="s">
        <v>116</v>
      </c>
      <c r="E14" s="61">
        <v>108</v>
      </c>
      <c r="F14" s="149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6" customFormat="1" ht="25.9" customHeight="1" thickBot="1" x14ac:dyDescent="0.3">
      <c r="A15" s="245" t="s">
        <v>61</v>
      </c>
      <c r="B15" s="246"/>
      <c r="C15" s="246"/>
      <c r="D15" s="246"/>
      <c r="E15" s="246"/>
      <c r="F15" s="246"/>
      <c r="G15" s="247"/>
      <c r="H15" s="122">
        <f>SUM(H11:H14)</f>
        <v>0</v>
      </c>
      <c r="I15" s="123">
        <f>SUM(I11:I14)</f>
        <v>0</v>
      </c>
      <c r="J15" s="69"/>
      <c r="K15" s="70"/>
      <c r="L15" s="70"/>
      <c r="M15" s="70"/>
    </row>
    <row r="16" spans="1:15" s="6" customFormat="1" ht="10.15" customHeight="1" thickBot="1" x14ac:dyDescent="0.25">
      <c r="A16" s="222"/>
      <c r="B16" s="222"/>
      <c r="C16" s="222"/>
      <c r="D16" s="223"/>
      <c r="E16" s="223"/>
      <c r="F16" s="223"/>
      <c r="G16" s="223"/>
      <c r="H16" s="223"/>
      <c r="I16" s="223"/>
      <c r="J16" s="223"/>
      <c r="K16" s="223"/>
      <c r="L16" s="223"/>
      <c r="M16" s="223"/>
    </row>
    <row r="17" spans="1:13" ht="30" customHeight="1" thickBot="1" x14ac:dyDescent="0.3">
      <c r="A17" s="299" t="s">
        <v>90</v>
      </c>
      <c r="B17" s="300"/>
      <c r="C17" s="301"/>
      <c r="D17" s="311" t="s">
        <v>16</v>
      </c>
      <c r="E17" s="312"/>
      <c r="F17" s="226">
        <f>H15</f>
        <v>0</v>
      </c>
      <c r="G17" s="227"/>
      <c r="H17" s="228"/>
    </row>
    <row r="18" spans="1:13" ht="30" customHeight="1" thickBot="1" x14ac:dyDescent="0.3">
      <c r="A18" s="13"/>
      <c r="B18" s="13"/>
      <c r="C18" s="13"/>
      <c r="D18" s="313" t="s">
        <v>18</v>
      </c>
      <c r="E18" s="314"/>
      <c r="F18" s="231">
        <f>F19-F17</f>
        <v>0</v>
      </c>
      <c r="G18" s="232"/>
      <c r="H18" s="233"/>
    </row>
    <row r="19" spans="1:13" ht="30" customHeight="1" thickBot="1" x14ac:dyDescent="0.3">
      <c r="A19" s="11"/>
      <c r="B19" s="11"/>
      <c r="C19" s="11"/>
      <c r="D19" s="286" t="s">
        <v>17</v>
      </c>
      <c r="E19" s="287"/>
      <c r="F19" s="252">
        <f t="shared" ref="F19" si="2">I15</f>
        <v>0</v>
      </c>
      <c r="G19" s="232"/>
      <c r="H19" s="233"/>
    </row>
    <row r="20" spans="1:13" s="6" customFormat="1" ht="10.1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6" customFormat="1" ht="25.15" customHeight="1" thickBot="1" x14ac:dyDescent="0.25">
      <c r="A21" s="256" t="s">
        <v>10</v>
      </c>
      <c r="B21" s="256"/>
      <c r="C21" s="256"/>
      <c r="D21" s="256"/>
      <c r="E21" s="256"/>
      <c r="F21" s="257"/>
      <c r="G21"/>
      <c r="H21"/>
      <c r="I21"/>
      <c r="J21"/>
      <c r="K21"/>
      <c r="L21"/>
      <c r="M21"/>
    </row>
    <row r="22" spans="1:13" s="9" customFormat="1" ht="36" customHeight="1" thickBot="1" x14ac:dyDescent="0.3">
      <c r="A22" s="218" t="s">
        <v>182</v>
      </c>
      <c r="B22" s="219"/>
      <c r="C22" s="219"/>
      <c r="D22" s="219"/>
      <c r="E22" s="219"/>
      <c r="F22" s="220" t="s">
        <v>8</v>
      </c>
      <c r="G22" s="221"/>
    </row>
    <row r="23" spans="1:13" s="9" customFormat="1" ht="31.5" customHeight="1" x14ac:dyDescent="0.25">
      <c r="A23" s="234" t="s">
        <v>44</v>
      </c>
      <c r="B23" s="235"/>
      <c r="C23" s="235"/>
      <c r="D23" s="236"/>
      <c r="E23" s="236"/>
      <c r="F23" s="237"/>
      <c r="G23" s="238"/>
    </row>
    <row r="24" spans="1:13" s="9" customFormat="1" ht="57" customHeight="1" x14ac:dyDescent="0.25">
      <c r="A24" s="209" t="s">
        <v>11</v>
      </c>
      <c r="B24" s="210"/>
      <c r="C24" s="210"/>
      <c r="D24" s="211"/>
      <c r="E24" s="211"/>
      <c r="F24" s="212"/>
      <c r="G24" s="213"/>
    </row>
    <row r="25" spans="1:13" s="9" customFormat="1" ht="25.15" customHeight="1" x14ac:dyDescent="0.25">
      <c r="A25" s="206" t="s">
        <v>293</v>
      </c>
      <c r="B25" s="207"/>
      <c r="C25" s="207"/>
      <c r="D25" s="207"/>
      <c r="E25" s="207"/>
      <c r="F25" s="212"/>
      <c r="G25" s="213"/>
    </row>
    <row r="26" spans="1:13" s="9" customFormat="1" ht="25.15" customHeight="1" x14ac:dyDescent="0.25">
      <c r="A26" s="196" t="s">
        <v>7</v>
      </c>
      <c r="B26" s="197"/>
      <c r="C26" s="197"/>
      <c r="D26" s="197"/>
      <c r="E26" s="197"/>
      <c r="F26" s="212"/>
      <c r="G26" s="213"/>
    </row>
    <row r="27" spans="1:13" s="9" customFormat="1" ht="25.15" customHeight="1" x14ac:dyDescent="0.25">
      <c r="A27" s="196" t="s">
        <v>236</v>
      </c>
      <c r="B27" s="197"/>
      <c r="C27" s="197"/>
      <c r="D27" s="197"/>
      <c r="E27" s="198"/>
      <c r="F27" s="192"/>
      <c r="G27" s="193"/>
    </row>
    <row r="28" spans="1:13" s="9" customFormat="1" ht="25.15" customHeight="1" x14ac:dyDescent="0.25">
      <c r="A28" s="196" t="s">
        <v>181</v>
      </c>
      <c r="B28" s="197"/>
      <c r="C28" s="197"/>
      <c r="D28" s="197"/>
      <c r="E28" s="198"/>
      <c r="F28" s="192"/>
      <c r="G28" s="193"/>
    </row>
    <row r="29" spans="1:13" s="9" customFormat="1" ht="25.15" customHeight="1" x14ac:dyDescent="0.25">
      <c r="A29" s="327" t="s">
        <v>62</v>
      </c>
      <c r="B29" s="328"/>
      <c r="C29" s="328"/>
      <c r="D29" s="328"/>
      <c r="E29" s="329"/>
      <c r="F29" s="192"/>
      <c r="G29" s="193"/>
    </row>
    <row r="30" spans="1:13" s="9" customFormat="1" ht="25.15" customHeight="1" x14ac:dyDescent="0.25">
      <c r="A30" s="327" t="s">
        <v>67</v>
      </c>
      <c r="B30" s="328"/>
      <c r="C30" s="328"/>
      <c r="D30" s="328"/>
      <c r="E30" s="329"/>
      <c r="F30" s="192"/>
      <c r="G30" s="193"/>
      <c r="I30" s="15"/>
    </row>
    <row r="31" spans="1:13" s="9" customFormat="1" ht="25.15" customHeight="1" thickBot="1" x14ac:dyDescent="0.3">
      <c r="A31" s="323" t="s">
        <v>2</v>
      </c>
      <c r="B31" s="324"/>
      <c r="C31" s="324"/>
      <c r="D31" s="324"/>
      <c r="E31" s="325"/>
      <c r="F31" s="194"/>
      <c r="G31" s="195"/>
      <c r="I31" s="15"/>
    </row>
    <row r="32" spans="1:13" s="9" customFormat="1" ht="15.75" x14ac:dyDescent="0.25">
      <c r="A32" s="10"/>
      <c r="B32" s="10"/>
      <c r="C32" s="10"/>
      <c r="D32" s="10"/>
      <c r="E32" s="10"/>
    </row>
    <row r="33" spans="1:9" x14ac:dyDescent="0.2">
      <c r="A33" s="302" t="s">
        <v>12</v>
      </c>
      <c r="B33" s="302"/>
      <c r="C33" s="302"/>
      <c r="D33" s="302"/>
      <c r="E33" s="302"/>
      <c r="F33" s="302"/>
      <c r="G33" s="302"/>
    </row>
    <row r="35" spans="1:9" x14ac:dyDescent="0.2">
      <c r="A35" s="202" t="s">
        <v>279</v>
      </c>
      <c r="B35" s="202"/>
      <c r="C35" s="202"/>
      <c r="D35" s="202"/>
      <c r="E35" s="202"/>
      <c r="F35" s="202"/>
      <c r="G35" s="202"/>
      <c r="H35" s="202"/>
      <c r="I35" s="202"/>
    </row>
    <row r="36" spans="1:9" x14ac:dyDescent="0.2">
      <c r="A36" s="203"/>
      <c r="B36" s="203"/>
      <c r="C36" s="203"/>
      <c r="D36" s="203"/>
      <c r="E36" s="203"/>
      <c r="F36" s="203"/>
      <c r="G36" s="203"/>
      <c r="H36" s="203"/>
      <c r="I36" s="203"/>
    </row>
    <row r="37" spans="1:9" ht="18.75" customHeight="1" x14ac:dyDescent="0.2">
      <c r="A37" s="203" t="s">
        <v>13</v>
      </c>
      <c r="B37" s="203"/>
      <c r="C37" s="203"/>
      <c r="D37" s="203"/>
      <c r="E37" s="203"/>
      <c r="F37" s="203"/>
      <c r="G37" s="203"/>
      <c r="H37" s="203"/>
      <c r="I37" s="203"/>
    </row>
    <row r="38" spans="1:9" x14ac:dyDescent="0.2">
      <c r="A38" s="204" t="s">
        <v>40</v>
      </c>
      <c r="B38" s="204"/>
      <c r="C38" s="204"/>
      <c r="D38" s="204"/>
      <c r="E38" s="204"/>
      <c r="F38" s="204"/>
      <c r="G38" s="204"/>
      <c r="H38" s="204"/>
      <c r="I38" s="204"/>
    </row>
    <row r="39" spans="1:9" ht="17.25" customHeight="1" x14ac:dyDescent="0.2">
      <c r="A39" s="205" t="s">
        <v>14</v>
      </c>
      <c r="B39" s="205"/>
      <c r="C39" s="205"/>
      <c r="D39" s="205"/>
      <c r="E39" s="205"/>
      <c r="F39" s="205"/>
      <c r="G39" s="205"/>
      <c r="H39" s="205"/>
      <c r="I39" s="205"/>
    </row>
  </sheetData>
  <mergeCells count="46">
    <mergeCell ref="A16:M1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5:G15"/>
    <mergeCell ref="A24:E24"/>
    <mergeCell ref="F24:G24"/>
    <mergeCell ref="A17:C17"/>
    <mergeCell ref="D17:E17"/>
    <mergeCell ref="F17:H17"/>
    <mergeCell ref="D18:E18"/>
    <mergeCell ref="F18:H18"/>
    <mergeCell ref="D19:E19"/>
    <mergeCell ref="F19:H19"/>
    <mergeCell ref="A21:F21"/>
    <mergeCell ref="A22:E22"/>
    <mergeCell ref="F22:G22"/>
    <mergeCell ref="A23:E23"/>
    <mergeCell ref="F23:G23"/>
    <mergeCell ref="A28:E28"/>
    <mergeCell ref="F28:G28"/>
    <mergeCell ref="A29:E29"/>
    <mergeCell ref="F29:G29"/>
    <mergeCell ref="A25:E25"/>
    <mergeCell ref="F25:G25"/>
    <mergeCell ref="A26:E26"/>
    <mergeCell ref="F26:G26"/>
    <mergeCell ref="A27:E27"/>
    <mergeCell ref="F27:G27"/>
    <mergeCell ref="A37:I37"/>
    <mergeCell ref="A38:I38"/>
    <mergeCell ref="A39:I39"/>
    <mergeCell ref="F30:G30"/>
    <mergeCell ref="A30:E30"/>
    <mergeCell ref="A33:G33"/>
    <mergeCell ref="A35:I35"/>
    <mergeCell ref="A36:I36"/>
    <mergeCell ref="A31:E31"/>
    <mergeCell ref="F31:G31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442B-D06D-4AFE-9D7D-198AFA400E6F}">
  <sheetPr>
    <tabColor rgb="FF92D050"/>
    <pageSetUpPr fitToPage="1"/>
  </sheetPr>
  <dimension ref="A1:O53"/>
  <sheetViews>
    <sheetView topLeftCell="A31" zoomScaleNormal="100" workbookViewId="0">
      <selection activeCell="A39" sqref="A39:E39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2.57031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269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46.5" customHeight="1" thickBot="1" x14ac:dyDescent="0.25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7" customFormat="1" ht="25.5" customHeight="1" thickBot="1" x14ac:dyDescent="0.25">
      <c r="A9" s="248" t="s">
        <v>183</v>
      </c>
      <c r="B9" s="249"/>
      <c r="C9" s="249"/>
      <c r="D9" s="249"/>
      <c r="E9" s="249"/>
      <c r="F9" s="249"/>
      <c r="G9" s="249"/>
      <c r="H9" s="249"/>
      <c r="I9" s="93"/>
      <c r="J9" s="94"/>
      <c r="K9" s="94"/>
      <c r="L9" s="94"/>
      <c r="M9" s="95"/>
      <c r="N9" s="2"/>
    </row>
    <row r="10" spans="1:15" s="6" customFormat="1" ht="81.75" customHeight="1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64</v>
      </c>
      <c r="F10" s="82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54" customHeight="1" x14ac:dyDescent="0.2">
      <c r="A11" s="40" t="s">
        <v>22</v>
      </c>
      <c r="B11" s="41">
        <v>38544</v>
      </c>
      <c r="C11" s="42" t="s">
        <v>191</v>
      </c>
      <c r="D11" s="44" t="s">
        <v>116</v>
      </c>
      <c r="E11" s="55">
        <v>5712</v>
      </c>
      <c r="F11" s="136"/>
      <c r="G11" s="20"/>
      <c r="H11" s="77">
        <f t="shared" ref="H11" si="0">SUM(E11*F11)</f>
        <v>0</v>
      </c>
      <c r="I11" s="77">
        <f t="shared" ref="I11" si="1">H11+(H11*G11)</f>
        <v>0</v>
      </c>
      <c r="J11" s="22"/>
      <c r="K11" s="22"/>
      <c r="L11" s="35"/>
      <c r="M11" s="23"/>
      <c r="N11" s="2"/>
    </row>
    <row r="12" spans="1:15" s="7" customFormat="1" ht="54" customHeight="1" thickBot="1" x14ac:dyDescent="0.25">
      <c r="A12" s="39" t="s">
        <v>23</v>
      </c>
      <c r="B12" s="37">
        <v>38545</v>
      </c>
      <c r="C12" s="38" t="s">
        <v>192</v>
      </c>
      <c r="D12" s="44" t="s">
        <v>116</v>
      </c>
      <c r="E12" s="55">
        <v>624</v>
      </c>
      <c r="F12" s="136"/>
      <c r="G12" s="20"/>
      <c r="H12" s="77">
        <f t="shared" ref="H12" si="2">SUM(E12*F12)</f>
        <v>0</v>
      </c>
      <c r="I12" s="77">
        <f t="shared" ref="I12" si="3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5" t="s">
        <v>61</v>
      </c>
      <c r="B13" s="246"/>
      <c r="C13" s="246"/>
      <c r="D13" s="246"/>
      <c r="E13" s="246"/>
      <c r="F13" s="246"/>
      <c r="G13" s="247"/>
      <c r="H13" s="122">
        <f>SUM(H11:H12)</f>
        <v>0</v>
      </c>
      <c r="I13" s="123">
        <f>SUM(I11:I12)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5.5" customHeight="1" thickBot="1" x14ac:dyDescent="0.25">
      <c r="A15" s="248" t="s">
        <v>272</v>
      </c>
      <c r="B15" s="249"/>
      <c r="C15" s="249"/>
      <c r="D15" s="249"/>
      <c r="E15" s="249"/>
      <c r="F15" s="249"/>
      <c r="G15" s="249"/>
      <c r="H15" s="249"/>
      <c r="I15" s="93"/>
      <c r="J15" s="94"/>
      <c r="K15" s="94"/>
      <c r="L15" s="94"/>
      <c r="M15" s="95"/>
      <c r="N15" s="2"/>
    </row>
    <row r="16" spans="1:15" s="6" customFormat="1" ht="81.75" customHeight="1" x14ac:dyDescent="0.2">
      <c r="A16" s="172" t="s">
        <v>21</v>
      </c>
      <c r="B16" s="173" t="s">
        <v>39</v>
      </c>
      <c r="C16" s="174" t="s">
        <v>6</v>
      </c>
      <c r="D16" s="175" t="s">
        <v>120</v>
      </c>
      <c r="E16" s="176" t="s">
        <v>64</v>
      </c>
      <c r="F16" s="174" t="s">
        <v>36</v>
      </c>
      <c r="G16" s="177" t="s">
        <v>37</v>
      </c>
      <c r="H16" s="173" t="s">
        <v>65</v>
      </c>
      <c r="I16" s="173" t="s">
        <v>66</v>
      </c>
      <c r="J16" s="173" t="s">
        <v>38</v>
      </c>
      <c r="K16" s="178" t="s">
        <v>93</v>
      </c>
      <c r="L16" s="178" t="s">
        <v>20</v>
      </c>
      <c r="M16" s="179" t="s">
        <v>0</v>
      </c>
      <c r="N16" s="3"/>
    </row>
    <row r="17" spans="1:14" s="7" customFormat="1" ht="31.5" customHeight="1" x14ac:dyDescent="0.2">
      <c r="A17" s="180" t="s">
        <v>24</v>
      </c>
      <c r="B17" s="37">
        <v>38547</v>
      </c>
      <c r="C17" s="181" t="s">
        <v>193</v>
      </c>
      <c r="D17" s="182" t="s">
        <v>116</v>
      </c>
      <c r="E17" s="55">
        <v>240</v>
      </c>
      <c r="F17" s="136"/>
      <c r="G17" s="20"/>
      <c r="H17" s="183">
        <f t="shared" ref="H17:H18" si="4">SUM(E17*F17)</f>
        <v>0</v>
      </c>
      <c r="I17" s="183">
        <f t="shared" ref="I17:I18" si="5">H17+(H17*G17)</f>
        <v>0</v>
      </c>
      <c r="J17" s="22"/>
      <c r="K17" s="22"/>
      <c r="L17" s="35"/>
      <c r="M17" s="23"/>
      <c r="N17" s="2"/>
    </row>
    <row r="18" spans="1:14" s="7" customFormat="1" ht="32.25" customHeight="1" thickBot="1" x14ac:dyDescent="0.25">
      <c r="A18" s="184" t="s">
        <v>25</v>
      </c>
      <c r="B18" s="41">
        <v>38548</v>
      </c>
      <c r="C18" s="185" t="s">
        <v>194</v>
      </c>
      <c r="D18" s="182" t="s">
        <v>116</v>
      </c>
      <c r="E18" s="55">
        <v>2064</v>
      </c>
      <c r="F18" s="136"/>
      <c r="G18" s="20"/>
      <c r="H18" s="183">
        <f t="shared" si="4"/>
        <v>0</v>
      </c>
      <c r="I18" s="183">
        <f t="shared" si="5"/>
        <v>0</v>
      </c>
      <c r="J18" s="22"/>
      <c r="K18" s="22"/>
      <c r="L18" s="35"/>
      <c r="M18" s="23"/>
      <c r="N18" s="2"/>
    </row>
    <row r="19" spans="1:14" s="6" customFormat="1" ht="25.9" customHeight="1" thickBot="1" x14ac:dyDescent="0.3">
      <c r="A19" s="245" t="s">
        <v>61</v>
      </c>
      <c r="B19" s="246"/>
      <c r="C19" s="246"/>
      <c r="D19" s="246"/>
      <c r="E19" s="246"/>
      <c r="F19" s="246"/>
      <c r="G19" s="247"/>
      <c r="H19" s="186">
        <f>SUM(H17:H18)</f>
        <v>0</v>
      </c>
      <c r="I19" s="187">
        <f>SUM(I17:I18)</f>
        <v>0</v>
      </c>
      <c r="J19" s="188"/>
      <c r="K19" s="189"/>
      <c r="L19" s="189"/>
      <c r="M19" s="189"/>
    </row>
    <row r="20" spans="1:14" s="6" customFormat="1" ht="25.9" customHeight="1" thickBot="1" x14ac:dyDescent="0.3">
      <c r="A20" s="128"/>
      <c r="B20" s="128"/>
      <c r="C20" s="128"/>
      <c r="D20" s="128"/>
      <c r="E20" s="128"/>
      <c r="F20" s="128"/>
      <c r="G20" s="128"/>
      <c r="H20" s="126"/>
      <c r="I20" s="127"/>
      <c r="J20" s="3"/>
      <c r="K20" s="3"/>
      <c r="L20" s="3"/>
      <c r="M20" s="3"/>
    </row>
    <row r="21" spans="1:14" s="7" customFormat="1" ht="25.5" customHeight="1" thickBot="1" x14ac:dyDescent="0.25">
      <c r="A21" s="248" t="s">
        <v>184</v>
      </c>
      <c r="B21" s="249"/>
      <c r="C21" s="249"/>
      <c r="D21" s="249"/>
      <c r="E21" s="249"/>
      <c r="F21" s="249"/>
      <c r="G21" s="249"/>
      <c r="H21" s="249"/>
      <c r="I21" s="93"/>
      <c r="J21" s="94"/>
      <c r="K21" s="94"/>
      <c r="L21" s="94"/>
      <c r="M21" s="95"/>
      <c r="N21" s="2"/>
    </row>
    <row r="22" spans="1:14" s="6" customFormat="1" ht="81.75" customHeight="1" x14ac:dyDescent="0.2">
      <c r="A22" s="34" t="s">
        <v>21</v>
      </c>
      <c r="B22" s="29" t="s">
        <v>39</v>
      </c>
      <c r="C22" s="29" t="s">
        <v>6</v>
      </c>
      <c r="D22" s="27" t="s">
        <v>120</v>
      </c>
      <c r="E22" s="28" t="s">
        <v>64</v>
      </c>
      <c r="F22" s="82" t="s">
        <v>36</v>
      </c>
      <c r="G22" s="30" t="s">
        <v>37</v>
      </c>
      <c r="H22" s="29" t="s">
        <v>65</v>
      </c>
      <c r="I22" s="29" t="s">
        <v>66</v>
      </c>
      <c r="J22" s="29" t="s">
        <v>38</v>
      </c>
      <c r="K22" s="31" t="s">
        <v>93</v>
      </c>
      <c r="L22" s="31" t="s">
        <v>20</v>
      </c>
      <c r="M22" s="32" t="s">
        <v>0</v>
      </c>
      <c r="N22" s="3"/>
    </row>
    <row r="23" spans="1:14" s="7" customFormat="1" ht="35.25" customHeight="1" thickBot="1" x14ac:dyDescent="0.25">
      <c r="A23" s="40" t="s">
        <v>26</v>
      </c>
      <c r="B23" s="37">
        <v>38549</v>
      </c>
      <c r="C23" s="53" t="s">
        <v>190</v>
      </c>
      <c r="D23" s="44" t="s">
        <v>116</v>
      </c>
      <c r="E23" s="55">
        <v>960</v>
      </c>
      <c r="F23" s="75"/>
      <c r="G23" s="20"/>
      <c r="H23" s="77">
        <f t="shared" ref="H23" si="6">SUM(E23*F23)</f>
        <v>0</v>
      </c>
      <c r="I23" s="77">
        <f t="shared" ref="I23" si="7">H23+(H23*G23)</f>
        <v>0</v>
      </c>
      <c r="J23" s="22"/>
      <c r="K23" s="22"/>
      <c r="L23" s="35"/>
      <c r="M23" s="23"/>
      <c r="N23" s="2"/>
    </row>
    <row r="24" spans="1:14" s="6" customFormat="1" ht="25.9" customHeight="1" thickBot="1" x14ac:dyDescent="0.3">
      <c r="A24" s="245" t="s">
        <v>61</v>
      </c>
      <c r="B24" s="246"/>
      <c r="C24" s="246"/>
      <c r="D24" s="246"/>
      <c r="E24" s="246"/>
      <c r="F24" s="246"/>
      <c r="G24" s="247"/>
      <c r="H24" s="122">
        <f>SUM(H23:H23)</f>
        <v>0</v>
      </c>
      <c r="I24" s="123">
        <f>SUM(I23:I23)</f>
        <v>0</v>
      </c>
      <c r="J24" s="69"/>
      <c r="K24" s="70"/>
      <c r="L24" s="70"/>
      <c r="M24" s="70"/>
    </row>
    <row r="25" spans="1:14" s="6" customFormat="1" ht="25.9" customHeight="1" thickBot="1" x14ac:dyDescent="0.3">
      <c r="A25" s="128"/>
      <c r="B25" s="128"/>
      <c r="C25" s="128"/>
      <c r="D25" s="128"/>
      <c r="E25" s="128"/>
      <c r="F25" s="128"/>
      <c r="G25" s="128"/>
      <c r="H25" s="126"/>
      <c r="I25" s="127"/>
      <c r="J25" s="3"/>
      <c r="K25" s="3"/>
      <c r="L25" s="3"/>
      <c r="M25" s="3"/>
    </row>
    <row r="26" spans="1:14" s="7" customFormat="1" ht="25.5" customHeight="1" thickBot="1" x14ac:dyDescent="0.25">
      <c r="A26" s="248" t="s">
        <v>185</v>
      </c>
      <c r="B26" s="249"/>
      <c r="C26" s="249"/>
      <c r="D26" s="249"/>
      <c r="E26" s="249"/>
      <c r="F26" s="249"/>
      <c r="G26" s="249"/>
      <c r="H26" s="249"/>
      <c r="I26" s="93"/>
      <c r="J26" s="94"/>
      <c r="K26" s="94"/>
      <c r="L26" s="94"/>
      <c r="M26" s="95"/>
      <c r="N26" s="2"/>
    </row>
    <row r="27" spans="1:14" s="6" customFormat="1" ht="81.75" customHeight="1" x14ac:dyDescent="0.2">
      <c r="A27" s="34" t="s">
        <v>21</v>
      </c>
      <c r="B27" s="29" t="s">
        <v>39</v>
      </c>
      <c r="C27" s="29" t="s">
        <v>6</v>
      </c>
      <c r="D27" s="27" t="s">
        <v>120</v>
      </c>
      <c r="E27" s="28" t="s">
        <v>64</v>
      </c>
      <c r="F27" s="82" t="s">
        <v>36</v>
      </c>
      <c r="G27" s="30" t="s">
        <v>37</v>
      </c>
      <c r="H27" s="29" t="s">
        <v>65</v>
      </c>
      <c r="I27" s="29" t="s">
        <v>66</v>
      </c>
      <c r="J27" s="29" t="s">
        <v>38</v>
      </c>
      <c r="K27" s="31" t="s">
        <v>93</v>
      </c>
      <c r="L27" s="31" t="s">
        <v>20</v>
      </c>
      <c r="M27" s="32" t="s">
        <v>0</v>
      </c>
      <c r="N27" s="3"/>
    </row>
    <row r="28" spans="1:14" s="7" customFormat="1" ht="37.5" customHeight="1" thickBot="1" x14ac:dyDescent="0.25">
      <c r="A28" s="40" t="s">
        <v>27</v>
      </c>
      <c r="B28" s="37">
        <v>38551.385499999997</v>
      </c>
      <c r="C28" s="144" t="s">
        <v>195</v>
      </c>
      <c r="D28" s="44" t="s">
        <v>116</v>
      </c>
      <c r="E28" s="55">
        <v>906</v>
      </c>
      <c r="F28" s="75"/>
      <c r="G28" s="20"/>
      <c r="H28" s="77">
        <f t="shared" ref="H28" si="8">SUM(E28*F28)</f>
        <v>0</v>
      </c>
      <c r="I28" s="77">
        <f t="shared" ref="I28" si="9">H28+(H28*G28)</f>
        <v>0</v>
      </c>
      <c r="J28" s="22"/>
      <c r="K28" s="22"/>
      <c r="L28" s="35"/>
      <c r="M28" s="23"/>
      <c r="N28" s="2"/>
    </row>
    <row r="29" spans="1:14" s="6" customFormat="1" ht="25.9" customHeight="1" thickBot="1" x14ac:dyDescent="0.3">
      <c r="A29" s="245" t="s">
        <v>61</v>
      </c>
      <c r="B29" s="246"/>
      <c r="C29" s="246"/>
      <c r="D29" s="246"/>
      <c r="E29" s="246"/>
      <c r="F29" s="246"/>
      <c r="G29" s="247"/>
      <c r="H29" s="122">
        <f>SUM(H28:H28)</f>
        <v>0</v>
      </c>
      <c r="I29" s="123">
        <f>SUM(I28:I28)</f>
        <v>0</v>
      </c>
      <c r="J29" s="69"/>
      <c r="K29" s="70"/>
      <c r="L29" s="70"/>
      <c r="M29" s="70"/>
    </row>
    <row r="30" spans="1:14" s="6" customFormat="1" ht="17.25" customHeight="1" thickBot="1" x14ac:dyDescent="0.25">
      <c r="A30" s="222"/>
      <c r="B30" s="222"/>
      <c r="C30" s="222"/>
      <c r="D30" s="223"/>
      <c r="E30" s="223"/>
      <c r="F30" s="223"/>
      <c r="G30" s="223"/>
      <c r="H30" s="223"/>
      <c r="I30" s="223"/>
      <c r="J30" s="223"/>
      <c r="K30" s="223"/>
      <c r="L30" s="223"/>
      <c r="M30" s="223"/>
    </row>
    <row r="31" spans="1:14" ht="30" customHeight="1" thickBot="1" x14ac:dyDescent="0.3">
      <c r="A31" s="299" t="s">
        <v>91</v>
      </c>
      <c r="B31" s="300"/>
      <c r="C31" s="301"/>
      <c r="D31" s="311" t="s">
        <v>16</v>
      </c>
      <c r="E31" s="312"/>
      <c r="F31" s="226">
        <f>H13+H19+H24+H29</f>
        <v>0</v>
      </c>
      <c r="G31" s="227"/>
      <c r="H31" s="228"/>
    </row>
    <row r="32" spans="1:14" ht="30" customHeight="1" thickBot="1" x14ac:dyDescent="0.3">
      <c r="A32" s="13"/>
      <c r="B32" s="13"/>
      <c r="C32" s="13"/>
      <c r="D32" s="313" t="s">
        <v>18</v>
      </c>
      <c r="E32" s="314"/>
      <c r="F32" s="231">
        <f>F33-F31</f>
        <v>0</v>
      </c>
      <c r="G32" s="232"/>
      <c r="H32" s="233"/>
    </row>
    <row r="33" spans="1:13" ht="30" customHeight="1" thickBot="1" x14ac:dyDescent="0.3">
      <c r="A33" s="11"/>
      <c r="B33" s="11"/>
      <c r="C33" s="11"/>
      <c r="D33" s="286" t="s">
        <v>17</v>
      </c>
      <c r="E33" s="287"/>
      <c r="F33" s="252">
        <f>I13+I19+I24+I29</f>
        <v>0</v>
      </c>
      <c r="G33" s="232"/>
      <c r="H33" s="233"/>
    </row>
    <row r="34" spans="1:13" s="6" customFormat="1" ht="10.15" customHeight="1" x14ac:dyDescent="0.2">
      <c r="A34" s="14"/>
      <c r="B34" s="14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6" customFormat="1" ht="25.15" customHeight="1" thickBot="1" x14ac:dyDescent="0.25">
      <c r="A35" s="256" t="s">
        <v>10</v>
      </c>
      <c r="B35" s="256"/>
      <c r="C35" s="256"/>
      <c r="D35" s="256"/>
      <c r="E35" s="256"/>
      <c r="F35" s="257"/>
      <c r="G35"/>
      <c r="H35"/>
      <c r="I35"/>
      <c r="J35"/>
      <c r="K35"/>
      <c r="L35"/>
      <c r="M35"/>
    </row>
    <row r="36" spans="1:13" s="9" customFormat="1" ht="36" customHeight="1" thickBot="1" x14ac:dyDescent="0.3">
      <c r="A36" s="218" t="s">
        <v>200</v>
      </c>
      <c r="B36" s="219"/>
      <c r="C36" s="219"/>
      <c r="D36" s="219"/>
      <c r="E36" s="219"/>
      <c r="F36" s="220" t="s">
        <v>8</v>
      </c>
      <c r="G36" s="221"/>
    </row>
    <row r="37" spans="1:13" s="9" customFormat="1" ht="31.5" customHeight="1" x14ac:dyDescent="0.25">
      <c r="A37" s="234" t="s">
        <v>44</v>
      </c>
      <c r="B37" s="235"/>
      <c r="C37" s="235"/>
      <c r="D37" s="236"/>
      <c r="E37" s="236"/>
      <c r="F37" s="237"/>
      <c r="G37" s="238"/>
    </row>
    <row r="38" spans="1:13" s="9" customFormat="1" ht="57" customHeight="1" x14ac:dyDescent="0.25">
      <c r="A38" s="209" t="s">
        <v>11</v>
      </c>
      <c r="B38" s="210"/>
      <c r="C38" s="210"/>
      <c r="D38" s="211"/>
      <c r="E38" s="211"/>
      <c r="F38" s="212"/>
      <c r="G38" s="213"/>
    </row>
    <row r="39" spans="1:13" s="9" customFormat="1" ht="25.15" customHeight="1" x14ac:dyDescent="0.25">
      <c r="A39" s="206" t="s">
        <v>293</v>
      </c>
      <c r="B39" s="207"/>
      <c r="C39" s="207"/>
      <c r="D39" s="207"/>
      <c r="E39" s="207"/>
      <c r="F39" s="212"/>
      <c r="G39" s="213"/>
    </row>
    <row r="40" spans="1:13" s="9" customFormat="1" ht="25.15" customHeight="1" x14ac:dyDescent="0.25">
      <c r="A40" s="196" t="s">
        <v>7</v>
      </c>
      <c r="B40" s="197"/>
      <c r="C40" s="197"/>
      <c r="D40" s="197"/>
      <c r="E40" s="197"/>
      <c r="F40" s="212"/>
      <c r="G40" s="213"/>
    </row>
    <row r="41" spans="1:13" s="9" customFormat="1" ht="25.15" customHeight="1" x14ac:dyDescent="0.25">
      <c r="A41" s="196" t="s">
        <v>236</v>
      </c>
      <c r="B41" s="197"/>
      <c r="C41" s="197"/>
      <c r="D41" s="197"/>
      <c r="E41" s="198"/>
      <c r="F41" s="192"/>
      <c r="G41" s="193"/>
    </row>
    <row r="42" spans="1:13" s="9" customFormat="1" ht="25.15" customHeight="1" x14ac:dyDescent="0.25">
      <c r="A42" s="196" t="s">
        <v>94</v>
      </c>
      <c r="B42" s="197"/>
      <c r="C42" s="197"/>
      <c r="D42" s="197"/>
      <c r="E42" s="198"/>
      <c r="F42" s="192"/>
      <c r="G42" s="193"/>
    </row>
    <row r="43" spans="1:13" s="9" customFormat="1" ht="25.15" customHeight="1" x14ac:dyDescent="0.25">
      <c r="A43" s="196" t="s">
        <v>110</v>
      </c>
      <c r="B43" s="197"/>
      <c r="C43" s="197"/>
      <c r="D43" s="197"/>
      <c r="E43" s="198"/>
      <c r="F43" s="192"/>
      <c r="G43" s="193"/>
    </row>
    <row r="44" spans="1:13" s="9" customFormat="1" ht="25.15" customHeight="1" x14ac:dyDescent="0.25">
      <c r="A44" s="327" t="s">
        <v>62</v>
      </c>
      <c r="B44" s="328"/>
      <c r="C44" s="328"/>
      <c r="D44" s="328"/>
      <c r="E44" s="329"/>
      <c r="F44" s="212"/>
      <c r="G44" s="213"/>
      <c r="I44" s="310"/>
      <c r="J44" s="310"/>
      <c r="K44" s="310"/>
    </row>
    <row r="45" spans="1:13" s="9" customFormat="1" ht="25.15" customHeight="1" thickBot="1" x14ac:dyDescent="0.3">
      <c r="A45" s="323" t="s">
        <v>63</v>
      </c>
      <c r="B45" s="324"/>
      <c r="C45" s="324"/>
      <c r="D45" s="324"/>
      <c r="E45" s="325"/>
      <c r="F45" s="194"/>
      <c r="G45" s="195"/>
      <c r="I45"/>
      <c r="J45" s="330"/>
      <c r="K45" s="330"/>
      <c r="L45" s="330"/>
    </row>
    <row r="46" spans="1:13" s="9" customFormat="1" ht="15.75" x14ac:dyDescent="0.25">
      <c r="A46" s="10"/>
      <c r="B46" s="10"/>
      <c r="C46" s="10"/>
      <c r="D46" s="10"/>
      <c r="E46" s="10"/>
    </row>
    <row r="47" spans="1:13" x14ac:dyDescent="0.2">
      <c r="A47" s="302" t="s">
        <v>12</v>
      </c>
      <c r="B47" s="302"/>
      <c r="C47" s="302"/>
      <c r="D47" s="302"/>
      <c r="E47" s="302"/>
      <c r="F47" s="302"/>
      <c r="G47" s="302"/>
    </row>
    <row r="49" spans="1:9" x14ac:dyDescent="0.2">
      <c r="A49" s="202" t="s">
        <v>279</v>
      </c>
      <c r="B49" s="202"/>
      <c r="C49" s="202"/>
      <c r="D49" s="202"/>
      <c r="E49" s="202"/>
      <c r="F49" s="202"/>
      <c r="G49" s="202"/>
      <c r="H49" s="202"/>
      <c r="I49" s="202"/>
    </row>
    <row r="50" spans="1:9" x14ac:dyDescent="0.2">
      <c r="A50" s="203"/>
      <c r="B50" s="203"/>
      <c r="C50" s="203"/>
      <c r="D50" s="203"/>
      <c r="E50" s="203"/>
      <c r="F50" s="203"/>
      <c r="G50" s="203"/>
      <c r="H50" s="203"/>
      <c r="I50" s="203"/>
    </row>
    <row r="51" spans="1:9" ht="28.5" customHeight="1" x14ac:dyDescent="0.2">
      <c r="A51" s="203" t="s">
        <v>13</v>
      </c>
      <c r="B51" s="203"/>
      <c r="C51" s="203"/>
      <c r="D51" s="203"/>
      <c r="E51" s="203"/>
      <c r="F51" s="203"/>
      <c r="G51" s="203"/>
      <c r="H51" s="203"/>
      <c r="I51" s="203"/>
    </row>
    <row r="52" spans="1:9" x14ac:dyDescent="0.2">
      <c r="A52" s="204" t="s">
        <v>40</v>
      </c>
      <c r="B52" s="204"/>
      <c r="C52" s="204"/>
      <c r="D52" s="204"/>
      <c r="E52" s="204"/>
      <c r="F52" s="204"/>
      <c r="G52" s="204"/>
      <c r="H52" s="204"/>
      <c r="I52" s="204"/>
    </row>
    <row r="53" spans="1:9" ht="17.25" customHeight="1" x14ac:dyDescent="0.2">
      <c r="A53" s="205" t="s">
        <v>14</v>
      </c>
      <c r="B53" s="205"/>
      <c r="C53" s="205"/>
      <c r="D53" s="205"/>
      <c r="E53" s="205"/>
      <c r="F53" s="205"/>
      <c r="G53" s="205"/>
      <c r="H53" s="205"/>
      <c r="I53" s="205"/>
    </row>
  </sheetData>
  <mergeCells count="55">
    <mergeCell ref="A30:M30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9:H9"/>
    <mergeCell ref="A15:H15"/>
    <mergeCell ref="A19:G19"/>
    <mergeCell ref="A21:H21"/>
    <mergeCell ref="A38:E38"/>
    <mergeCell ref="F38:G38"/>
    <mergeCell ref="A31:C31"/>
    <mergeCell ref="D31:E31"/>
    <mergeCell ref="F31:H31"/>
    <mergeCell ref="D32:E32"/>
    <mergeCell ref="F32:H32"/>
    <mergeCell ref="D33:E33"/>
    <mergeCell ref="F33:H33"/>
    <mergeCell ref="A35:F35"/>
    <mergeCell ref="A36:E36"/>
    <mergeCell ref="F36:G36"/>
    <mergeCell ref="A37:E37"/>
    <mergeCell ref="F37:G37"/>
    <mergeCell ref="F40:G40"/>
    <mergeCell ref="A44:E44"/>
    <mergeCell ref="F44:G44"/>
    <mergeCell ref="A42:E42"/>
    <mergeCell ref="F42:G42"/>
    <mergeCell ref="A41:E41"/>
    <mergeCell ref="F41:G41"/>
    <mergeCell ref="A43:E43"/>
    <mergeCell ref="F43:G43"/>
    <mergeCell ref="A24:G24"/>
    <mergeCell ref="A26:H26"/>
    <mergeCell ref="A29:G29"/>
    <mergeCell ref="A53:I53"/>
    <mergeCell ref="I44:K44"/>
    <mergeCell ref="A45:E45"/>
    <mergeCell ref="F45:G45"/>
    <mergeCell ref="J45:L45"/>
    <mergeCell ref="A47:G47"/>
    <mergeCell ref="A49:I49"/>
    <mergeCell ref="A50:I50"/>
    <mergeCell ref="A51:I51"/>
    <mergeCell ref="A52:I52"/>
    <mergeCell ref="A39:E39"/>
    <mergeCell ref="F39:G39"/>
    <mergeCell ref="A40:E40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44E4-8AB3-40DE-873A-CBE7906C5358}">
  <sheetPr>
    <tabColor rgb="FF92D050"/>
    <pageSetUpPr fitToPage="1"/>
  </sheetPr>
  <dimension ref="A1:O48"/>
  <sheetViews>
    <sheetView topLeftCell="A19" zoomScaleNormal="100" workbookViewId="0">
      <selection activeCell="O39" sqref="O39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3.710937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21.75" customHeight="1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270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2.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9.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48" t="s">
        <v>231</v>
      </c>
      <c r="B10" s="249"/>
      <c r="C10" s="249"/>
      <c r="D10" s="249"/>
      <c r="E10" s="249"/>
      <c r="F10" s="249"/>
      <c r="G10" s="249"/>
      <c r="H10" s="249"/>
      <c r="I10" s="93"/>
      <c r="J10" s="94"/>
      <c r="K10" s="94"/>
      <c r="L10" s="94"/>
      <c r="M10" s="95"/>
      <c r="N10" s="2"/>
    </row>
    <row r="11" spans="1:15" s="6" customFormat="1" ht="81.75" customHeight="1" x14ac:dyDescent="0.2">
      <c r="A11" s="34" t="s">
        <v>21</v>
      </c>
      <c r="B11" s="29" t="s">
        <v>39</v>
      </c>
      <c r="C11" s="29" t="s">
        <v>6</v>
      </c>
      <c r="D11" s="27" t="s">
        <v>120</v>
      </c>
      <c r="E11" s="28" t="s">
        <v>64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3"/>
    </row>
    <row r="12" spans="1:15" s="7" customFormat="1" ht="48" customHeight="1" x14ac:dyDescent="0.2">
      <c r="A12" s="39" t="s">
        <v>22</v>
      </c>
      <c r="B12" s="37">
        <v>34958</v>
      </c>
      <c r="C12" s="38" t="s">
        <v>239</v>
      </c>
      <c r="D12" s="145" t="s">
        <v>119</v>
      </c>
      <c r="E12" s="55">
        <v>37500</v>
      </c>
      <c r="F12" s="19"/>
      <c r="G12" s="20"/>
      <c r="H12" s="77">
        <f t="shared" ref="H12:H13" si="0">SUM(E12*F12)</f>
        <v>0</v>
      </c>
      <c r="I12" s="77">
        <f t="shared" ref="I12:I13" si="1">H12+(H12*G12)</f>
        <v>0</v>
      </c>
      <c r="J12" s="22"/>
      <c r="K12" s="22"/>
      <c r="L12" s="35"/>
      <c r="M12" s="23"/>
      <c r="N12" s="2"/>
    </row>
    <row r="13" spans="1:15" s="7" customFormat="1" ht="43.5" customHeight="1" thickBot="1" x14ac:dyDescent="0.25">
      <c r="A13" s="39" t="s">
        <v>23</v>
      </c>
      <c r="B13" s="37">
        <v>34943.3364</v>
      </c>
      <c r="C13" s="38" t="s">
        <v>238</v>
      </c>
      <c r="D13" s="145" t="s">
        <v>116</v>
      </c>
      <c r="E13" s="55">
        <v>600</v>
      </c>
      <c r="F13" s="1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6" customFormat="1" ht="25.9" customHeight="1" thickBot="1" x14ac:dyDescent="0.3">
      <c r="A14" s="245" t="s">
        <v>61</v>
      </c>
      <c r="B14" s="246"/>
      <c r="C14" s="246"/>
      <c r="D14" s="246"/>
      <c r="E14" s="246"/>
      <c r="F14" s="246"/>
      <c r="G14" s="247"/>
      <c r="H14" s="122">
        <f>SUM(H12:H13)</f>
        <v>0</v>
      </c>
      <c r="I14" s="123">
        <f>SUM(I12:I13)</f>
        <v>0</v>
      </c>
      <c r="J14" s="69"/>
      <c r="K14" s="70"/>
      <c r="L14" s="70"/>
      <c r="M14" s="70"/>
    </row>
    <row r="15" spans="1:15" s="6" customFormat="1" ht="25.9" customHeight="1" thickBot="1" x14ac:dyDescent="0.3">
      <c r="A15" s="128"/>
      <c r="B15" s="128"/>
      <c r="C15" s="128"/>
      <c r="D15" s="128"/>
      <c r="E15" s="128"/>
      <c r="F15" s="128"/>
      <c r="G15" s="128"/>
      <c r="H15" s="126"/>
      <c r="I15" s="127"/>
      <c r="J15" s="3"/>
      <c r="K15" s="3"/>
      <c r="L15" s="3"/>
      <c r="M15" s="3"/>
    </row>
    <row r="16" spans="1:15" s="7" customFormat="1" ht="25.5" customHeight="1" thickBot="1" x14ac:dyDescent="0.25">
      <c r="A16" s="248" t="s">
        <v>232</v>
      </c>
      <c r="B16" s="249"/>
      <c r="C16" s="249"/>
      <c r="D16" s="249"/>
      <c r="E16" s="249"/>
      <c r="F16" s="249"/>
      <c r="G16" s="249"/>
      <c r="H16" s="249"/>
      <c r="I16" s="93"/>
      <c r="J16" s="94"/>
      <c r="K16" s="94"/>
      <c r="L16" s="94"/>
      <c r="M16" s="95"/>
      <c r="N16" s="2"/>
    </row>
    <row r="17" spans="1:14" s="6" customFormat="1" ht="81.75" customHeight="1" thickBot="1" x14ac:dyDescent="0.25">
      <c r="A17" s="34" t="s">
        <v>21</v>
      </c>
      <c r="B17" s="29" t="s">
        <v>39</v>
      </c>
      <c r="C17" s="29" t="s">
        <v>6</v>
      </c>
      <c r="D17" s="27" t="s">
        <v>120</v>
      </c>
      <c r="E17" s="28" t="s">
        <v>64</v>
      </c>
      <c r="F17" s="29" t="s">
        <v>36</v>
      </c>
      <c r="G17" s="30" t="s">
        <v>37</v>
      </c>
      <c r="H17" s="29" t="s">
        <v>65</v>
      </c>
      <c r="I17" s="29" t="s">
        <v>66</v>
      </c>
      <c r="J17" s="29" t="s">
        <v>38</v>
      </c>
      <c r="K17" s="31" t="s">
        <v>93</v>
      </c>
      <c r="L17" s="31" t="s">
        <v>20</v>
      </c>
      <c r="M17" s="32" t="s">
        <v>0</v>
      </c>
      <c r="N17" s="3"/>
    </row>
    <row r="18" spans="1:14" s="7" customFormat="1" ht="48" customHeight="1" thickBot="1" x14ac:dyDescent="0.25">
      <c r="A18" s="39" t="s">
        <v>24</v>
      </c>
      <c r="B18" s="37">
        <v>2328</v>
      </c>
      <c r="C18" s="38" t="s">
        <v>240</v>
      </c>
      <c r="D18" s="145" t="s">
        <v>116</v>
      </c>
      <c r="E18" s="55">
        <v>1600</v>
      </c>
      <c r="F18" s="19"/>
      <c r="G18" s="163"/>
      <c r="H18" s="77">
        <f t="shared" ref="H18" si="2">SUM(E18*F18)</f>
        <v>0</v>
      </c>
      <c r="I18" s="77">
        <f t="shared" ref="I18" si="3">H18+(H18*G18)</f>
        <v>0</v>
      </c>
      <c r="J18" s="22"/>
      <c r="K18" s="22"/>
      <c r="L18" s="35"/>
      <c r="M18" s="23"/>
      <c r="N18" s="2"/>
    </row>
    <row r="19" spans="1:14" s="6" customFormat="1" ht="25.9" customHeight="1" thickBot="1" x14ac:dyDescent="0.3">
      <c r="A19" s="245" t="s">
        <v>61</v>
      </c>
      <c r="B19" s="246"/>
      <c r="C19" s="246"/>
      <c r="D19" s="246"/>
      <c r="E19" s="246"/>
      <c r="F19" s="246"/>
      <c r="G19" s="247"/>
      <c r="H19" s="122">
        <f>SUM(H18:H18)</f>
        <v>0</v>
      </c>
      <c r="I19" s="123">
        <f>SUM(I18:I18)</f>
        <v>0</v>
      </c>
      <c r="J19" s="69"/>
      <c r="K19" s="70"/>
      <c r="L19" s="70"/>
      <c r="M19" s="70"/>
    </row>
    <row r="20" spans="1:14" s="6" customFormat="1" ht="25.9" customHeight="1" x14ac:dyDescent="0.25">
      <c r="A20" s="125"/>
      <c r="B20" s="125"/>
      <c r="C20" s="125"/>
      <c r="D20" s="125"/>
      <c r="E20" s="125"/>
      <c r="F20" s="125"/>
      <c r="G20" s="125"/>
      <c r="H20" s="126"/>
      <c r="I20" s="127"/>
      <c r="J20" s="3"/>
      <c r="K20" s="3"/>
      <c r="L20" s="3"/>
      <c r="M20" s="3"/>
    </row>
    <row r="21" spans="1:14" s="6" customFormat="1" ht="10.15" customHeight="1" thickBot="1" x14ac:dyDescent="0.25">
      <c r="A21" s="222"/>
      <c r="B21" s="222"/>
      <c r="C21" s="222"/>
      <c r="D21" s="223"/>
      <c r="E21" s="223"/>
      <c r="F21" s="223"/>
      <c r="G21" s="223"/>
      <c r="H21" s="223"/>
      <c r="I21" s="223"/>
      <c r="J21" s="223"/>
      <c r="K21" s="223"/>
      <c r="L21" s="223"/>
      <c r="M21" s="223"/>
    </row>
    <row r="22" spans="1:14" ht="30" customHeight="1" thickBot="1" x14ac:dyDescent="0.3">
      <c r="A22" s="299" t="s">
        <v>92</v>
      </c>
      <c r="B22" s="300"/>
      <c r="C22" s="301"/>
      <c r="D22" s="311" t="s">
        <v>16</v>
      </c>
      <c r="E22" s="312"/>
      <c r="F22" s="226">
        <f>H14+H19</f>
        <v>0</v>
      </c>
      <c r="G22" s="227"/>
      <c r="H22" s="228"/>
    </row>
    <row r="23" spans="1:14" ht="30" customHeight="1" thickBot="1" x14ac:dyDescent="0.3">
      <c r="A23" s="13"/>
      <c r="B23" s="13"/>
      <c r="C23" s="13"/>
      <c r="D23" s="313" t="s">
        <v>18</v>
      </c>
      <c r="E23" s="314"/>
      <c r="F23" s="231">
        <f>F24-F22</f>
        <v>0</v>
      </c>
      <c r="G23" s="232"/>
      <c r="H23" s="233"/>
    </row>
    <row r="24" spans="1:14" ht="30" customHeight="1" thickBot="1" x14ac:dyDescent="0.3">
      <c r="A24" s="11"/>
      <c r="B24" s="11"/>
      <c r="C24" s="11"/>
      <c r="D24" s="286" t="s">
        <v>17</v>
      </c>
      <c r="E24" s="287"/>
      <c r="F24" s="252">
        <f>I14+I19</f>
        <v>0</v>
      </c>
      <c r="G24" s="232"/>
      <c r="H24" s="233"/>
    </row>
    <row r="25" spans="1:14" s="6" customFormat="1" ht="10.15" customHeight="1" x14ac:dyDescent="0.2">
      <c r="A25" s="14"/>
      <c r="B25" s="14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4" s="6" customFormat="1" ht="25.15" customHeight="1" thickBot="1" x14ac:dyDescent="0.25">
      <c r="A26" s="256" t="s">
        <v>10</v>
      </c>
      <c r="B26" s="256"/>
      <c r="C26" s="256"/>
      <c r="D26" s="256"/>
      <c r="E26" s="256"/>
      <c r="F26" s="257"/>
      <c r="G26"/>
      <c r="H26"/>
      <c r="I26"/>
      <c r="J26"/>
      <c r="K26"/>
      <c r="L26"/>
      <c r="M26"/>
    </row>
    <row r="27" spans="1:14" s="9" customFormat="1" ht="36" customHeight="1" thickBot="1" x14ac:dyDescent="0.3">
      <c r="A27" s="218" t="s">
        <v>186</v>
      </c>
      <c r="B27" s="219"/>
      <c r="C27" s="219"/>
      <c r="D27" s="219"/>
      <c r="E27" s="219"/>
      <c r="F27" s="220" t="s">
        <v>8</v>
      </c>
      <c r="G27" s="221"/>
    </row>
    <row r="28" spans="1:14" s="9" customFormat="1" ht="31.5" customHeight="1" x14ac:dyDescent="0.25">
      <c r="A28" s="234" t="s">
        <v>44</v>
      </c>
      <c r="B28" s="235"/>
      <c r="C28" s="235"/>
      <c r="D28" s="236"/>
      <c r="E28" s="236"/>
      <c r="F28" s="237"/>
      <c r="G28" s="238"/>
    </row>
    <row r="29" spans="1:14" s="9" customFormat="1" ht="57" customHeight="1" x14ac:dyDescent="0.25">
      <c r="A29" s="209" t="s">
        <v>11</v>
      </c>
      <c r="B29" s="210"/>
      <c r="C29" s="210"/>
      <c r="D29" s="211"/>
      <c r="E29" s="211"/>
      <c r="F29" s="212"/>
      <c r="G29" s="213"/>
    </row>
    <row r="30" spans="1:14" s="9" customFormat="1" ht="25.15" customHeight="1" x14ac:dyDescent="0.25">
      <c r="A30" s="206" t="s">
        <v>293</v>
      </c>
      <c r="B30" s="207"/>
      <c r="C30" s="207"/>
      <c r="D30" s="207"/>
      <c r="E30" s="207"/>
      <c r="F30" s="212"/>
      <c r="G30" s="213"/>
    </row>
    <row r="31" spans="1:14" s="9" customFormat="1" ht="25.15" customHeight="1" x14ac:dyDescent="0.25">
      <c r="A31" s="196" t="s">
        <v>7</v>
      </c>
      <c r="B31" s="197"/>
      <c r="C31" s="197"/>
      <c r="D31" s="197"/>
      <c r="E31" s="197"/>
      <c r="F31" s="212"/>
      <c r="G31" s="213"/>
    </row>
    <row r="32" spans="1:14" s="9" customFormat="1" ht="25.15" customHeight="1" x14ac:dyDescent="0.25">
      <c r="A32" s="196" t="s">
        <v>236</v>
      </c>
      <c r="B32" s="197"/>
      <c r="C32" s="197"/>
      <c r="D32" s="197"/>
      <c r="E32" s="198"/>
      <c r="F32" s="192"/>
      <c r="G32" s="193"/>
    </row>
    <row r="33" spans="1:12" s="9" customFormat="1" ht="25.15" customHeight="1" x14ac:dyDescent="0.25">
      <c r="A33" s="196" t="s">
        <v>54</v>
      </c>
      <c r="B33" s="197"/>
      <c r="C33" s="197"/>
      <c r="D33" s="197"/>
      <c r="E33" s="198"/>
      <c r="F33" s="192"/>
      <c r="G33" s="193"/>
    </row>
    <row r="34" spans="1:12" s="9" customFormat="1" ht="25.15" customHeight="1" x14ac:dyDescent="0.25">
      <c r="A34" s="196" t="s">
        <v>96</v>
      </c>
      <c r="B34" s="197"/>
      <c r="C34" s="197"/>
      <c r="D34" s="197"/>
      <c r="E34" s="198"/>
      <c r="F34" s="192"/>
      <c r="G34" s="193"/>
    </row>
    <row r="35" spans="1:12" s="9" customFormat="1" ht="25.15" customHeight="1" x14ac:dyDescent="0.25">
      <c r="A35" s="196" t="s">
        <v>97</v>
      </c>
      <c r="B35" s="197"/>
      <c r="C35" s="197"/>
      <c r="D35" s="197"/>
      <c r="E35" s="198"/>
      <c r="F35" s="192"/>
      <c r="G35" s="193"/>
    </row>
    <row r="36" spans="1:12" s="9" customFormat="1" ht="25.15" customHeight="1" x14ac:dyDescent="0.25">
      <c r="A36" s="327" t="s">
        <v>62</v>
      </c>
      <c r="B36" s="328"/>
      <c r="C36" s="328"/>
      <c r="D36" s="328"/>
      <c r="E36" s="329"/>
      <c r="F36" s="212"/>
      <c r="G36" s="213"/>
      <c r="I36" s="310"/>
      <c r="J36" s="310"/>
      <c r="K36" s="310"/>
    </row>
    <row r="37" spans="1:12" s="9" customFormat="1" ht="25.15" customHeight="1" x14ac:dyDescent="0.25">
      <c r="A37" s="327" t="s">
        <v>63</v>
      </c>
      <c r="B37" s="328"/>
      <c r="C37" s="328"/>
      <c r="D37" s="328"/>
      <c r="E37" s="329"/>
      <c r="F37" s="192"/>
      <c r="G37" s="193"/>
      <c r="I37"/>
      <c r="J37" s="330"/>
      <c r="K37" s="330"/>
      <c r="L37" s="330"/>
    </row>
    <row r="38" spans="1:12" s="9" customFormat="1" ht="25.15" customHeight="1" x14ac:dyDescent="0.25">
      <c r="A38" s="327" t="s">
        <v>98</v>
      </c>
      <c r="B38" s="328"/>
      <c r="C38" s="328"/>
      <c r="D38" s="328"/>
      <c r="E38" s="329"/>
      <c r="F38" s="192"/>
      <c r="G38" s="193"/>
      <c r="I38"/>
      <c r="J38" s="51"/>
      <c r="K38" s="51"/>
      <c r="L38" s="51"/>
    </row>
    <row r="39" spans="1:12" s="9" customFormat="1" ht="25.15" customHeight="1" x14ac:dyDescent="0.25">
      <c r="A39" s="327" t="s">
        <v>45</v>
      </c>
      <c r="B39" s="328"/>
      <c r="C39" s="328"/>
      <c r="D39" s="328"/>
      <c r="E39" s="329"/>
      <c r="F39" s="192"/>
      <c r="G39" s="193"/>
      <c r="I39"/>
      <c r="J39" s="51"/>
      <c r="K39" s="51"/>
      <c r="L39" s="51"/>
    </row>
    <row r="40" spans="1:12" s="9" customFormat="1" ht="25.15" customHeight="1" thickBot="1" x14ac:dyDescent="0.3">
      <c r="A40" s="323" t="s">
        <v>46</v>
      </c>
      <c r="B40" s="324"/>
      <c r="C40" s="324"/>
      <c r="D40" s="324"/>
      <c r="E40" s="325"/>
      <c r="F40" s="194"/>
      <c r="G40" s="195"/>
      <c r="I40"/>
      <c r="J40" s="51"/>
      <c r="K40" s="51"/>
      <c r="L40" s="51"/>
    </row>
    <row r="41" spans="1:12" s="9" customFormat="1" ht="15.75" x14ac:dyDescent="0.25">
      <c r="A41" s="10"/>
      <c r="B41" s="10"/>
      <c r="C41" s="10"/>
      <c r="D41" s="10"/>
      <c r="E41" s="10"/>
    </row>
    <row r="42" spans="1:12" x14ac:dyDescent="0.2">
      <c r="A42" s="302" t="s">
        <v>12</v>
      </c>
      <c r="B42" s="302"/>
      <c r="C42" s="302"/>
      <c r="D42" s="302"/>
      <c r="E42" s="302"/>
      <c r="F42" s="302"/>
      <c r="G42" s="302"/>
    </row>
    <row r="44" spans="1:12" x14ac:dyDescent="0.2">
      <c r="A44" s="202" t="s">
        <v>279</v>
      </c>
      <c r="B44" s="202"/>
      <c r="C44" s="202"/>
      <c r="D44" s="202"/>
      <c r="E44" s="202"/>
      <c r="F44" s="202"/>
      <c r="G44" s="202"/>
      <c r="H44" s="202"/>
      <c r="I44" s="202"/>
    </row>
    <row r="45" spans="1:12" x14ac:dyDescent="0.2">
      <c r="A45" s="203"/>
      <c r="B45" s="203"/>
      <c r="C45" s="203"/>
      <c r="D45" s="203"/>
      <c r="E45" s="203"/>
      <c r="F45" s="203"/>
      <c r="G45" s="203"/>
      <c r="H45" s="203"/>
      <c r="I45" s="203"/>
    </row>
    <row r="46" spans="1:12" ht="26.25" customHeight="1" x14ac:dyDescent="0.2">
      <c r="A46" s="203" t="s">
        <v>13</v>
      </c>
      <c r="B46" s="203"/>
      <c r="C46" s="203"/>
      <c r="D46" s="203"/>
      <c r="E46" s="203"/>
      <c r="F46" s="203"/>
      <c r="G46" s="203"/>
      <c r="H46" s="203"/>
      <c r="I46" s="203"/>
    </row>
    <row r="47" spans="1:12" x14ac:dyDescent="0.2">
      <c r="A47" s="204" t="s">
        <v>40</v>
      </c>
      <c r="B47" s="204"/>
      <c r="C47" s="204"/>
      <c r="D47" s="204"/>
      <c r="E47" s="204"/>
      <c r="F47" s="204"/>
      <c r="G47" s="204"/>
      <c r="H47" s="204"/>
      <c r="I47" s="204"/>
    </row>
    <row r="48" spans="1:12" ht="17.25" customHeight="1" x14ac:dyDescent="0.2">
      <c r="A48" s="205" t="s">
        <v>14</v>
      </c>
      <c r="B48" s="205"/>
      <c r="C48" s="205"/>
      <c r="D48" s="205"/>
      <c r="E48" s="205"/>
      <c r="F48" s="205"/>
      <c r="G48" s="205"/>
      <c r="H48" s="205"/>
      <c r="I48" s="205"/>
    </row>
  </sheetData>
  <mergeCells count="59">
    <mergeCell ref="A21:M21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4:G14"/>
    <mergeCell ref="A10:H10"/>
    <mergeCell ref="A16:H16"/>
    <mergeCell ref="A19:G19"/>
    <mergeCell ref="A29:E29"/>
    <mergeCell ref="F29:G29"/>
    <mergeCell ref="A22:C22"/>
    <mergeCell ref="D22:E22"/>
    <mergeCell ref="F22:H22"/>
    <mergeCell ref="D23:E23"/>
    <mergeCell ref="F23:H23"/>
    <mergeCell ref="D24:E24"/>
    <mergeCell ref="F24:H24"/>
    <mergeCell ref="A26:F26"/>
    <mergeCell ref="A27:E27"/>
    <mergeCell ref="F27:G27"/>
    <mergeCell ref="A28:E28"/>
    <mergeCell ref="F28:G28"/>
    <mergeCell ref="A30:E30"/>
    <mergeCell ref="F30:G30"/>
    <mergeCell ref="A31:E31"/>
    <mergeCell ref="F31:G31"/>
    <mergeCell ref="A36:E36"/>
    <mergeCell ref="F36:G36"/>
    <mergeCell ref="A33:E33"/>
    <mergeCell ref="F33:G33"/>
    <mergeCell ref="F34:G34"/>
    <mergeCell ref="A34:E34"/>
    <mergeCell ref="A35:E35"/>
    <mergeCell ref="F35:G35"/>
    <mergeCell ref="A32:E32"/>
    <mergeCell ref="F32:G32"/>
    <mergeCell ref="A48:I48"/>
    <mergeCell ref="I36:K36"/>
    <mergeCell ref="A37:E37"/>
    <mergeCell ref="F37:G37"/>
    <mergeCell ref="J37:L37"/>
    <mergeCell ref="A42:G42"/>
    <mergeCell ref="A44:I44"/>
    <mergeCell ref="A45:I45"/>
    <mergeCell ref="A46:I46"/>
    <mergeCell ref="A47:I47"/>
    <mergeCell ref="A38:E38"/>
    <mergeCell ref="A39:E39"/>
    <mergeCell ref="A40:E40"/>
    <mergeCell ref="F38:G38"/>
    <mergeCell ref="F39:G39"/>
    <mergeCell ref="F40:G40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A3DA-F937-46F2-AB9E-5223CCBF4B09}">
  <sheetPr>
    <tabColor rgb="FF92D050"/>
    <pageSetUpPr fitToPage="1"/>
  </sheetPr>
  <dimension ref="A1:O37"/>
  <sheetViews>
    <sheetView tabSelected="1" topLeftCell="A19" zoomScaleNormal="100" workbookViewId="0">
      <selection activeCell="A23" sqref="A23:E23"/>
    </sheetView>
  </sheetViews>
  <sheetFormatPr defaultColWidth="8.85546875" defaultRowHeight="12.75" x14ac:dyDescent="0.2"/>
  <cols>
    <col min="1" max="1" width="4.7109375" customWidth="1"/>
    <col min="2" max="2" width="10.140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1.425781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271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3.25" customHeight="1" x14ac:dyDescent="0.2">
      <c r="A8" s="244" t="s">
        <v>100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3" customHeight="1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64</v>
      </c>
      <c r="F10" s="29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54.75" customHeight="1" x14ac:dyDescent="0.2">
      <c r="A11" s="39" t="s">
        <v>22</v>
      </c>
      <c r="B11" s="37">
        <v>34940</v>
      </c>
      <c r="C11" s="38" t="s">
        <v>187</v>
      </c>
      <c r="D11" s="44" t="s">
        <v>119</v>
      </c>
      <c r="E11" s="61">
        <v>500</v>
      </c>
      <c r="F11" s="75"/>
      <c r="G11" s="20"/>
      <c r="H11" s="77">
        <f t="shared" ref="H11:H12" si="0">SUM(E11*F11)</f>
        <v>0</v>
      </c>
      <c r="I11" s="77">
        <f t="shared" ref="I11:I12" si="1">H11+(H11*G11)</f>
        <v>0</v>
      </c>
      <c r="J11" s="22"/>
      <c r="K11" s="22"/>
      <c r="L11" s="35"/>
      <c r="M11" s="23"/>
      <c r="N11" s="2"/>
    </row>
    <row r="12" spans="1:15" s="7" customFormat="1" ht="54.75" customHeight="1" thickBot="1" x14ac:dyDescent="0.25">
      <c r="A12" s="39" t="s">
        <v>23</v>
      </c>
      <c r="B12" s="37">
        <v>34941</v>
      </c>
      <c r="C12" s="38" t="s">
        <v>188</v>
      </c>
      <c r="D12" s="44" t="s">
        <v>116</v>
      </c>
      <c r="E12" s="61">
        <v>300</v>
      </c>
      <c r="F12" s="75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5" t="s">
        <v>61</v>
      </c>
      <c r="B13" s="246"/>
      <c r="C13" s="246"/>
      <c r="D13" s="246"/>
      <c r="E13" s="246"/>
      <c r="F13" s="246"/>
      <c r="G13" s="247"/>
      <c r="H13" s="79">
        <f>SUM(H11:H12)</f>
        <v>0</v>
      </c>
      <c r="I13" s="80">
        <f>SUM(I11:I12)</f>
        <v>0</v>
      </c>
      <c r="J13" s="69"/>
      <c r="K13" s="70"/>
      <c r="L13" s="70"/>
      <c r="M13" s="70"/>
    </row>
    <row r="14" spans="1:15" s="6" customFormat="1" ht="10.15" customHeight="1" thickBot="1" x14ac:dyDescent="0.25">
      <c r="A14" s="222"/>
      <c r="B14" s="222"/>
      <c r="C14" s="222"/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1:15" ht="30" customHeight="1" thickBot="1" x14ac:dyDescent="0.3">
      <c r="A15" s="299" t="s">
        <v>189</v>
      </c>
      <c r="B15" s="300"/>
      <c r="C15" s="301"/>
      <c r="D15" s="311" t="s">
        <v>16</v>
      </c>
      <c r="E15" s="312"/>
      <c r="F15" s="226">
        <f>H13</f>
        <v>0</v>
      </c>
      <c r="G15" s="227"/>
      <c r="H15" s="228"/>
    </row>
    <row r="16" spans="1:15" ht="30" customHeight="1" thickBot="1" x14ac:dyDescent="0.3">
      <c r="A16" s="13"/>
      <c r="B16" s="13"/>
      <c r="C16" s="13"/>
      <c r="D16" s="313" t="s">
        <v>18</v>
      </c>
      <c r="E16" s="314"/>
      <c r="F16" s="231">
        <f>F17-F15</f>
        <v>0</v>
      </c>
      <c r="G16" s="232"/>
      <c r="H16" s="233"/>
    </row>
    <row r="17" spans="1:13" ht="30" customHeight="1" thickBot="1" x14ac:dyDescent="0.3">
      <c r="A17" s="11"/>
      <c r="B17" s="11"/>
      <c r="C17" s="11"/>
      <c r="D17" s="286" t="s">
        <v>17</v>
      </c>
      <c r="E17" s="287"/>
      <c r="F17" s="252">
        <f t="shared" ref="F17" si="2">I13</f>
        <v>0</v>
      </c>
      <c r="G17" s="232"/>
      <c r="H17" s="233"/>
    </row>
    <row r="18" spans="1:13" s="6" customFormat="1" ht="10.15" customHeight="1" x14ac:dyDescent="0.2">
      <c r="A18" s="14"/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6" customFormat="1" ht="25.15" customHeight="1" thickBot="1" x14ac:dyDescent="0.25">
      <c r="A19" s="256" t="s">
        <v>10</v>
      </c>
      <c r="B19" s="256"/>
      <c r="C19" s="256"/>
      <c r="D19" s="256"/>
      <c r="E19" s="256"/>
      <c r="F19" s="257"/>
      <c r="G19"/>
      <c r="H19"/>
      <c r="I19"/>
      <c r="J19"/>
      <c r="K19"/>
      <c r="L19"/>
      <c r="M19"/>
    </row>
    <row r="20" spans="1:13" s="9" customFormat="1" ht="36" customHeight="1" thickBot="1" x14ac:dyDescent="0.3">
      <c r="A20" s="218" t="s">
        <v>70</v>
      </c>
      <c r="B20" s="219"/>
      <c r="C20" s="219"/>
      <c r="D20" s="219"/>
      <c r="E20" s="219"/>
      <c r="F20" s="220" t="s">
        <v>8</v>
      </c>
      <c r="G20" s="221"/>
    </row>
    <row r="21" spans="1:13" s="9" customFormat="1" ht="31.5" customHeight="1" x14ac:dyDescent="0.25">
      <c r="A21" s="234" t="s">
        <v>44</v>
      </c>
      <c r="B21" s="235"/>
      <c r="C21" s="235"/>
      <c r="D21" s="236"/>
      <c r="E21" s="236"/>
      <c r="F21" s="237"/>
      <c r="G21" s="238"/>
    </row>
    <row r="22" spans="1:13" s="9" customFormat="1" ht="57" customHeight="1" x14ac:dyDescent="0.25">
      <c r="A22" s="209" t="s">
        <v>11</v>
      </c>
      <c r="B22" s="210"/>
      <c r="C22" s="210"/>
      <c r="D22" s="211"/>
      <c r="E22" s="211"/>
      <c r="F22" s="212"/>
      <c r="G22" s="213"/>
    </row>
    <row r="23" spans="1:13" s="9" customFormat="1" ht="25.15" customHeight="1" x14ac:dyDescent="0.25">
      <c r="A23" s="206" t="s">
        <v>293</v>
      </c>
      <c r="B23" s="207"/>
      <c r="C23" s="207"/>
      <c r="D23" s="207"/>
      <c r="E23" s="207"/>
      <c r="F23" s="212"/>
      <c r="G23" s="213"/>
    </row>
    <row r="24" spans="1:13" s="9" customFormat="1" ht="25.15" customHeight="1" x14ac:dyDescent="0.25">
      <c r="A24" s="196" t="s">
        <v>7</v>
      </c>
      <c r="B24" s="197"/>
      <c r="C24" s="197"/>
      <c r="D24" s="197"/>
      <c r="E24" s="197"/>
      <c r="F24" s="212"/>
      <c r="G24" s="213"/>
      <c r="I24" s="64"/>
    </row>
    <row r="25" spans="1:13" s="9" customFormat="1" ht="25.15" customHeight="1" x14ac:dyDescent="0.25">
      <c r="A25" s="196" t="s">
        <v>236</v>
      </c>
      <c r="B25" s="197"/>
      <c r="C25" s="197"/>
      <c r="D25" s="197"/>
      <c r="E25" s="198"/>
      <c r="F25" s="192"/>
      <c r="G25" s="193"/>
      <c r="I25" s="64"/>
    </row>
    <row r="26" spans="1:13" s="9" customFormat="1" ht="25.15" customHeight="1" x14ac:dyDescent="0.25">
      <c r="A26" s="327" t="s">
        <v>62</v>
      </c>
      <c r="B26" s="328"/>
      <c r="C26" s="328"/>
      <c r="D26" s="328"/>
      <c r="E26" s="329"/>
      <c r="F26" s="212"/>
      <c r="G26" s="213"/>
      <c r="I26" s="310"/>
      <c r="J26" s="310"/>
      <c r="K26" s="310"/>
    </row>
    <row r="27" spans="1:13" s="9" customFormat="1" ht="25.15" customHeight="1" x14ac:dyDescent="0.25">
      <c r="A27" s="327" t="s">
        <v>71</v>
      </c>
      <c r="B27" s="328"/>
      <c r="C27" s="328"/>
      <c r="D27" s="328"/>
      <c r="E27" s="329"/>
      <c r="F27" s="192"/>
      <c r="G27" s="193"/>
      <c r="I27"/>
      <c r="J27" s="330"/>
      <c r="K27" s="330"/>
      <c r="L27" s="330"/>
    </row>
    <row r="28" spans="1:13" s="9" customFormat="1" ht="25.15" customHeight="1" thickBot="1" x14ac:dyDescent="0.3">
      <c r="A28" s="323" t="s">
        <v>72</v>
      </c>
      <c r="B28" s="324"/>
      <c r="C28" s="324"/>
      <c r="D28" s="324"/>
      <c r="E28" s="325"/>
      <c r="F28" s="194"/>
      <c r="G28" s="195"/>
      <c r="I28"/>
      <c r="J28" s="326"/>
      <c r="K28" s="326"/>
      <c r="L28" s="326"/>
    </row>
    <row r="29" spans="1:13" s="9" customFormat="1" ht="15.75" x14ac:dyDescent="0.25">
      <c r="A29" s="10"/>
      <c r="B29" s="10"/>
      <c r="C29" s="10"/>
      <c r="D29" s="10"/>
      <c r="E29" s="10"/>
    </row>
    <row r="30" spans="1:13" x14ac:dyDescent="0.2">
      <c r="A30" s="302" t="s">
        <v>12</v>
      </c>
      <c r="B30" s="302"/>
      <c r="C30" s="302"/>
      <c r="D30" s="302"/>
      <c r="E30" s="302"/>
      <c r="F30" s="302"/>
      <c r="G30" s="302"/>
    </row>
    <row r="32" spans="1:13" x14ac:dyDescent="0.2">
      <c r="A32" s="202" t="s">
        <v>279</v>
      </c>
      <c r="B32" s="202"/>
      <c r="C32" s="202"/>
      <c r="D32" s="202"/>
      <c r="E32" s="202"/>
      <c r="F32" s="202"/>
      <c r="G32" s="202"/>
      <c r="H32" s="202"/>
      <c r="I32" s="202"/>
    </row>
    <row r="33" spans="1:9" x14ac:dyDescent="0.2">
      <c r="A33" s="203"/>
      <c r="B33" s="203"/>
      <c r="C33" s="203"/>
      <c r="D33" s="203"/>
      <c r="E33" s="203"/>
      <c r="F33" s="203"/>
      <c r="G33" s="203"/>
      <c r="H33" s="203"/>
      <c r="I33" s="203"/>
    </row>
    <row r="34" spans="1:9" ht="23.25" customHeight="1" x14ac:dyDescent="0.2">
      <c r="A34" s="203" t="s">
        <v>13</v>
      </c>
      <c r="B34" s="203"/>
      <c r="C34" s="203"/>
      <c r="D34" s="203"/>
      <c r="E34" s="203"/>
      <c r="F34" s="203"/>
      <c r="G34" s="203"/>
      <c r="H34" s="203"/>
      <c r="I34" s="203"/>
    </row>
    <row r="35" spans="1:9" x14ac:dyDescent="0.2">
      <c r="A35" s="204" t="s">
        <v>40</v>
      </c>
      <c r="B35" s="204"/>
      <c r="C35" s="204"/>
      <c r="D35" s="204"/>
      <c r="E35" s="204"/>
      <c r="F35" s="204"/>
      <c r="G35" s="204"/>
      <c r="H35" s="204"/>
      <c r="I35" s="204"/>
    </row>
    <row r="36" spans="1:9" ht="17.25" customHeight="1" x14ac:dyDescent="0.2">
      <c r="A36" s="205" t="s">
        <v>14</v>
      </c>
      <c r="B36" s="205"/>
      <c r="C36" s="205"/>
      <c r="D36" s="205"/>
      <c r="E36" s="205"/>
      <c r="F36" s="205"/>
      <c r="G36" s="205"/>
      <c r="H36" s="205"/>
      <c r="I36" s="205"/>
    </row>
    <row r="37" spans="1:9" x14ac:dyDescent="0.2">
      <c r="A37" s="84"/>
      <c r="B37" s="84"/>
      <c r="C37" s="84"/>
      <c r="D37" s="84"/>
      <c r="E37" s="84"/>
      <c r="F37" s="84"/>
      <c r="G37" s="84"/>
      <c r="H37" s="84"/>
      <c r="I37" s="84"/>
    </row>
  </sheetData>
  <mergeCells count="47">
    <mergeCell ref="A14:M14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22:E22"/>
    <mergeCell ref="F22:G22"/>
    <mergeCell ref="A15:C15"/>
    <mergeCell ref="D15:E15"/>
    <mergeCell ref="F15:H15"/>
    <mergeCell ref="D16:E16"/>
    <mergeCell ref="F16:H16"/>
    <mergeCell ref="D17:E17"/>
    <mergeCell ref="F17:H17"/>
    <mergeCell ref="A19:F19"/>
    <mergeCell ref="A20:E20"/>
    <mergeCell ref="F20:G20"/>
    <mergeCell ref="A21:E21"/>
    <mergeCell ref="F21:G21"/>
    <mergeCell ref="A23:E23"/>
    <mergeCell ref="F23:G23"/>
    <mergeCell ref="A24:E24"/>
    <mergeCell ref="F24:G24"/>
    <mergeCell ref="A26:E26"/>
    <mergeCell ref="F26:G26"/>
    <mergeCell ref="A25:E25"/>
    <mergeCell ref="F25:G25"/>
    <mergeCell ref="A36:I36"/>
    <mergeCell ref="I26:K26"/>
    <mergeCell ref="A27:E27"/>
    <mergeCell ref="F27:G27"/>
    <mergeCell ref="J27:L27"/>
    <mergeCell ref="A28:E28"/>
    <mergeCell ref="F28:G28"/>
    <mergeCell ref="J28:L28"/>
    <mergeCell ref="A30:G30"/>
    <mergeCell ref="A32:I32"/>
    <mergeCell ref="A33:I33"/>
    <mergeCell ref="A34:I34"/>
    <mergeCell ref="A35:I3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818B-FB94-4223-A695-AF0B1BF57840}">
  <sheetPr codeName="List2">
    <tabColor rgb="FF92D050"/>
    <pageSetUpPr fitToPage="1"/>
  </sheetPr>
  <dimension ref="A1:N56"/>
  <sheetViews>
    <sheetView topLeftCell="A31" zoomScaleNormal="100" workbookViewId="0">
      <selection activeCell="A37" sqref="A37:E37"/>
    </sheetView>
  </sheetViews>
  <sheetFormatPr defaultColWidth="8.85546875" defaultRowHeight="12.75" x14ac:dyDescent="0.2"/>
  <cols>
    <col min="1" max="1" width="4.7109375" customWidth="1"/>
    <col min="2" max="2" width="7.28515625" customWidth="1"/>
    <col min="3" max="3" width="24.28515625" customWidth="1"/>
    <col min="4" max="4" width="9.85546875" customWidth="1"/>
    <col min="5" max="5" width="14.71093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31.5703125" customWidth="1"/>
  </cols>
  <sheetData>
    <row r="1" spans="1:14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4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4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4" s="6" customFormat="1" ht="31.15" customHeight="1" thickBot="1" x14ac:dyDescent="0.25">
      <c r="A4" s="263" t="s">
        <v>5</v>
      </c>
      <c r="B4" s="264"/>
      <c r="C4" s="264"/>
      <c r="D4" s="265"/>
      <c r="E4" s="268" t="s">
        <v>111</v>
      </c>
      <c r="F4" s="268"/>
      <c r="G4" s="268"/>
      <c r="H4" s="268"/>
      <c r="I4" s="268"/>
      <c r="J4" s="268"/>
      <c r="K4" s="268"/>
      <c r="L4" s="268"/>
      <c r="M4" s="269"/>
    </row>
    <row r="5" spans="1:14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4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6" customFormat="1" ht="44.25" customHeight="1" x14ac:dyDescent="0.2">
      <c r="A7" s="244" t="s">
        <v>58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14" s="6" customFormat="1" ht="54.7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</row>
    <row r="9" spans="1:14" s="7" customFormat="1" ht="14.25" customHeight="1" thickBot="1" x14ac:dyDescent="0.25">
      <c r="A9" s="97"/>
      <c r="B9" s="115"/>
      <c r="C9" s="116"/>
      <c r="D9" s="108"/>
      <c r="E9" s="109"/>
      <c r="F9" s="150"/>
      <c r="G9" s="102"/>
      <c r="H9" s="103"/>
      <c r="I9" s="103"/>
      <c r="J9" s="113"/>
      <c r="K9" s="113"/>
      <c r="L9" s="113"/>
      <c r="M9" s="113"/>
      <c r="N9" s="2"/>
    </row>
    <row r="10" spans="1:14" s="7" customFormat="1" ht="25.5" customHeight="1" thickBot="1" x14ac:dyDescent="0.25">
      <c r="A10" s="248" t="s">
        <v>233</v>
      </c>
      <c r="B10" s="249"/>
      <c r="C10" s="249"/>
      <c r="D10" s="249"/>
      <c r="E10" s="249"/>
      <c r="F10" s="91"/>
      <c r="G10" s="92"/>
      <c r="H10" s="93"/>
      <c r="I10" s="93"/>
      <c r="J10" s="94"/>
      <c r="K10" s="94"/>
      <c r="L10" s="94"/>
      <c r="M10" s="95"/>
      <c r="N10" s="2"/>
    </row>
    <row r="11" spans="1:14" s="7" customFormat="1" ht="90" customHeight="1" x14ac:dyDescent="0.2">
      <c r="A11" s="34" t="s">
        <v>21</v>
      </c>
      <c r="B11" s="29" t="s">
        <v>39</v>
      </c>
      <c r="C11" s="29" t="s">
        <v>6</v>
      </c>
      <c r="D11" s="27" t="s">
        <v>120</v>
      </c>
      <c r="E11" s="28" t="s">
        <v>68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2"/>
    </row>
    <row r="12" spans="1:14" s="7" customFormat="1" ht="39.75" customHeight="1" x14ac:dyDescent="0.2">
      <c r="A12" s="39" t="s">
        <v>22</v>
      </c>
      <c r="B12" s="37">
        <v>41694</v>
      </c>
      <c r="C12" s="66" t="s">
        <v>243</v>
      </c>
      <c r="D12" s="132" t="s">
        <v>242</v>
      </c>
      <c r="E12" s="55">
        <v>3600</v>
      </c>
      <c r="F12" s="75"/>
      <c r="G12" s="20"/>
      <c r="H12" s="77"/>
      <c r="I12" s="77"/>
      <c r="J12" s="22"/>
      <c r="K12" s="22"/>
      <c r="L12" s="35"/>
      <c r="M12" s="23"/>
      <c r="N12" s="2"/>
    </row>
    <row r="13" spans="1:14" s="7" customFormat="1" ht="39.75" customHeight="1" thickBot="1" x14ac:dyDescent="0.25">
      <c r="A13" s="40" t="s">
        <v>23</v>
      </c>
      <c r="B13" s="38">
        <v>2313</v>
      </c>
      <c r="C13" s="67" t="s">
        <v>220</v>
      </c>
      <c r="D13" s="132" t="s">
        <v>116</v>
      </c>
      <c r="E13" s="55">
        <v>128</v>
      </c>
      <c r="F13" s="169"/>
      <c r="G13" s="163"/>
      <c r="H13" s="77">
        <f t="shared" ref="H13:H19" si="0">SUM(E13*F13)</f>
        <v>0</v>
      </c>
      <c r="I13" s="77">
        <f t="shared" ref="I13:I19" si="1">H13+(H13*G13)</f>
        <v>0</v>
      </c>
      <c r="J13" s="166"/>
      <c r="K13" s="166"/>
      <c r="L13" s="167"/>
      <c r="M13" s="168"/>
      <c r="N13" s="2"/>
    </row>
    <row r="14" spans="1:14" s="7" customFormat="1" ht="24.75" customHeight="1" thickBot="1" x14ac:dyDescent="0.3">
      <c r="A14" s="245" t="s">
        <v>61</v>
      </c>
      <c r="B14" s="246"/>
      <c r="C14" s="246"/>
      <c r="D14" s="246"/>
      <c r="E14" s="246"/>
      <c r="F14" s="246"/>
      <c r="G14" s="247"/>
      <c r="H14" s="122">
        <f>SUM(H12:H13)</f>
        <v>0</v>
      </c>
      <c r="I14" s="123">
        <f>SUM(I12:I13)</f>
        <v>0</v>
      </c>
      <c r="J14" s="120"/>
      <c r="K14" s="121"/>
      <c r="L14" s="121"/>
      <c r="M14" s="121"/>
      <c r="N14" s="2"/>
    </row>
    <row r="15" spans="1:14" s="7" customFormat="1" ht="23.25" customHeight="1" thickBot="1" x14ac:dyDescent="0.25">
      <c r="A15" s="114"/>
      <c r="B15" s="106"/>
      <c r="C15" s="116"/>
      <c r="D15" s="124"/>
      <c r="E15" s="109"/>
      <c r="F15" s="117"/>
      <c r="G15" s="118"/>
      <c r="H15" s="119"/>
      <c r="I15" s="119"/>
      <c r="J15" s="113"/>
      <c r="K15" s="113"/>
      <c r="L15" s="113"/>
      <c r="M15" s="113"/>
      <c r="N15" s="2"/>
    </row>
    <row r="16" spans="1:14" s="7" customFormat="1" ht="24" customHeight="1" thickBot="1" x14ac:dyDescent="0.25">
      <c r="A16" s="248" t="s">
        <v>234</v>
      </c>
      <c r="B16" s="249"/>
      <c r="C16" s="249"/>
      <c r="D16" s="249"/>
      <c r="E16" s="249"/>
      <c r="F16" s="91"/>
      <c r="G16" s="92"/>
      <c r="H16" s="93"/>
      <c r="I16" s="93"/>
      <c r="J16" s="94"/>
      <c r="K16" s="94"/>
      <c r="L16" s="94"/>
      <c r="M16" s="95"/>
      <c r="N16" s="2"/>
    </row>
    <row r="17" spans="1:14" s="7" customFormat="1" ht="84" customHeight="1" x14ac:dyDescent="0.2">
      <c r="A17" s="34" t="s">
        <v>21</v>
      </c>
      <c r="B17" s="29" t="s">
        <v>39</v>
      </c>
      <c r="C17" s="29" t="s">
        <v>6</v>
      </c>
      <c r="D17" s="27" t="s">
        <v>120</v>
      </c>
      <c r="E17" s="28" t="s">
        <v>68</v>
      </c>
      <c r="F17" s="29" t="s">
        <v>36</v>
      </c>
      <c r="G17" s="30" t="s">
        <v>37</v>
      </c>
      <c r="H17" s="29" t="s">
        <v>65</v>
      </c>
      <c r="I17" s="29" t="s">
        <v>66</v>
      </c>
      <c r="J17" s="29" t="s">
        <v>38</v>
      </c>
      <c r="K17" s="31" t="s">
        <v>93</v>
      </c>
      <c r="L17" s="31" t="s">
        <v>20</v>
      </c>
      <c r="M17" s="32" t="s">
        <v>0</v>
      </c>
      <c r="N17" s="2"/>
    </row>
    <row r="18" spans="1:14" s="7" customFormat="1" ht="67.5" customHeight="1" x14ac:dyDescent="0.2">
      <c r="A18" s="39" t="s">
        <v>24</v>
      </c>
      <c r="B18" s="16">
        <v>1010</v>
      </c>
      <c r="C18" s="66" t="s">
        <v>221</v>
      </c>
      <c r="D18" s="132" t="s">
        <v>116</v>
      </c>
      <c r="E18" s="56">
        <v>49000</v>
      </c>
      <c r="F18" s="75"/>
      <c r="G18" s="20"/>
      <c r="H18" s="77">
        <f t="shared" si="0"/>
        <v>0</v>
      </c>
      <c r="I18" s="77">
        <f t="shared" si="1"/>
        <v>0</v>
      </c>
      <c r="J18" s="22"/>
      <c r="K18" s="22"/>
      <c r="L18" s="35"/>
      <c r="M18" s="23"/>
      <c r="N18" s="2"/>
    </row>
    <row r="19" spans="1:14" s="7" customFormat="1" ht="67.5" customHeight="1" thickBot="1" x14ac:dyDescent="0.25">
      <c r="A19" s="40" t="s">
        <v>25</v>
      </c>
      <c r="B19" s="1">
        <v>2316</v>
      </c>
      <c r="C19" s="67" t="s">
        <v>222</v>
      </c>
      <c r="D19" s="132" t="s">
        <v>117</v>
      </c>
      <c r="E19" s="55">
        <v>7000</v>
      </c>
      <c r="F19" s="75"/>
      <c r="G19" s="20"/>
      <c r="H19" s="77">
        <f t="shared" si="0"/>
        <v>0</v>
      </c>
      <c r="I19" s="77">
        <f t="shared" si="1"/>
        <v>0</v>
      </c>
      <c r="J19" s="22"/>
      <c r="K19" s="22"/>
      <c r="L19" s="35"/>
      <c r="M19" s="23"/>
      <c r="N19" s="2"/>
    </row>
    <row r="20" spans="1:14" s="6" customFormat="1" ht="25.9" customHeight="1" thickBot="1" x14ac:dyDescent="0.3">
      <c r="A20" s="245" t="s">
        <v>61</v>
      </c>
      <c r="B20" s="246"/>
      <c r="C20" s="246"/>
      <c r="D20" s="246"/>
      <c r="E20" s="246"/>
      <c r="F20" s="246"/>
      <c r="G20" s="247"/>
      <c r="H20" s="129">
        <f>SUM(H18:H19)</f>
        <v>0</v>
      </c>
      <c r="I20" s="123">
        <f>SUM(I18:I19)</f>
        <v>0</v>
      </c>
      <c r="J20" s="69"/>
      <c r="K20" s="70"/>
      <c r="L20" s="70"/>
      <c r="M20" s="70"/>
    </row>
    <row r="21" spans="1:14" s="6" customFormat="1" ht="25.9" customHeight="1" thickBot="1" x14ac:dyDescent="0.3">
      <c r="A21" s="128"/>
      <c r="B21" s="128"/>
      <c r="C21" s="128"/>
      <c r="D21" s="128"/>
      <c r="E21" s="128"/>
      <c r="F21" s="128"/>
      <c r="G21" s="128"/>
      <c r="H21" s="126"/>
      <c r="I21" s="127"/>
      <c r="J21" s="3"/>
      <c r="K21" s="3"/>
      <c r="L21" s="3"/>
      <c r="M21" s="3"/>
    </row>
    <row r="22" spans="1:14" s="7" customFormat="1" ht="29.25" customHeight="1" thickBot="1" x14ac:dyDescent="0.25">
      <c r="A22" s="248" t="s">
        <v>235</v>
      </c>
      <c r="B22" s="249"/>
      <c r="C22" s="249"/>
      <c r="D22" s="249"/>
      <c r="E22" s="249"/>
      <c r="F22" s="91"/>
      <c r="G22" s="92"/>
      <c r="H22" s="93"/>
      <c r="I22" s="93"/>
      <c r="J22" s="94"/>
      <c r="K22" s="94"/>
      <c r="L22" s="94"/>
      <c r="M22" s="95"/>
      <c r="N22" s="2"/>
    </row>
    <row r="23" spans="1:14" s="7" customFormat="1" ht="84" customHeight="1" x14ac:dyDescent="0.2">
      <c r="A23" s="34" t="s">
        <v>21</v>
      </c>
      <c r="B23" s="29" t="s">
        <v>39</v>
      </c>
      <c r="C23" s="29" t="s">
        <v>6</v>
      </c>
      <c r="D23" s="27" t="s">
        <v>120</v>
      </c>
      <c r="E23" s="28" t="s">
        <v>68</v>
      </c>
      <c r="F23" s="29" t="s">
        <v>36</v>
      </c>
      <c r="G23" s="30" t="s">
        <v>37</v>
      </c>
      <c r="H23" s="29" t="s">
        <v>65</v>
      </c>
      <c r="I23" s="29" t="s">
        <v>66</v>
      </c>
      <c r="J23" s="29" t="s">
        <v>38</v>
      </c>
      <c r="K23" s="31" t="s">
        <v>93</v>
      </c>
      <c r="L23" s="31" t="s">
        <v>20</v>
      </c>
      <c r="M23" s="32" t="s">
        <v>0</v>
      </c>
      <c r="N23" s="2"/>
    </row>
    <row r="24" spans="1:14" s="7" customFormat="1" ht="40.5" customHeight="1" x14ac:dyDescent="0.2">
      <c r="A24" s="40" t="s">
        <v>26</v>
      </c>
      <c r="B24" s="41">
        <v>34619.383159999998</v>
      </c>
      <c r="C24" s="42" t="s">
        <v>223</v>
      </c>
      <c r="D24" s="43" t="s">
        <v>116</v>
      </c>
      <c r="E24" s="56">
        <v>1300</v>
      </c>
      <c r="F24" s="73"/>
      <c r="G24" s="20"/>
      <c r="H24" s="77">
        <f>SUM(E24*F24)</f>
        <v>0</v>
      </c>
      <c r="I24" s="77">
        <f>H24+(H24*G24)</f>
        <v>0</v>
      </c>
      <c r="J24" s="22"/>
      <c r="K24" s="22"/>
      <c r="L24" s="35"/>
      <c r="M24" s="23"/>
      <c r="N24" s="2"/>
    </row>
    <row r="25" spans="1:14" s="7" customFormat="1" ht="40.5" customHeight="1" x14ac:dyDescent="0.2">
      <c r="A25" s="39" t="s">
        <v>27</v>
      </c>
      <c r="B25" s="41">
        <v>1006</v>
      </c>
      <c r="C25" s="42" t="s">
        <v>224</v>
      </c>
      <c r="D25" s="44" t="s">
        <v>116</v>
      </c>
      <c r="E25" s="55">
        <v>9600</v>
      </c>
      <c r="F25" s="74"/>
      <c r="G25" s="20"/>
      <c r="H25" s="77">
        <f>SUM(E25*F25)</f>
        <v>0</v>
      </c>
      <c r="I25" s="77">
        <f>H25+(H25*G25)</f>
        <v>0</v>
      </c>
      <c r="J25" s="22"/>
      <c r="K25" s="22"/>
      <c r="L25" s="35"/>
      <c r="M25" s="23"/>
      <c r="N25" s="2"/>
    </row>
    <row r="26" spans="1:14" s="7" customFormat="1" ht="40.5" customHeight="1" x14ac:dyDescent="0.2">
      <c r="A26" s="39" t="s">
        <v>28</v>
      </c>
      <c r="B26" s="151">
        <v>1008</v>
      </c>
      <c r="C26" s="152" t="s">
        <v>225</v>
      </c>
      <c r="D26" s="153" t="s">
        <v>116</v>
      </c>
      <c r="E26" s="134">
        <v>4250</v>
      </c>
      <c r="F26" s="154"/>
      <c r="G26" s="155"/>
      <c r="H26" s="156">
        <f>SUM(E26*F26)</f>
        <v>0</v>
      </c>
      <c r="I26" s="156">
        <f>H26+(H26*G26)</f>
        <v>0</v>
      </c>
      <c r="J26" s="157"/>
      <c r="K26" s="157"/>
      <c r="L26" s="158"/>
      <c r="M26" s="159"/>
      <c r="N26" s="2"/>
    </row>
    <row r="27" spans="1:14" s="6" customFormat="1" ht="25.9" customHeight="1" thickBot="1" x14ac:dyDescent="0.3">
      <c r="A27" s="272" t="s">
        <v>61</v>
      </c>
      <c r="B27" s="273"/>
      <c r="C27" s="273"/>
      <c r="D27" s="273"/>
      <c r="E27" s="273"/>
      <c r="F27" s="273"/>
      <c r="G27" s="274"/>
      <c r="H27" s="160">
        <f>SUM(H24:H26)</f>
        <v>0</v>
      </c>
      <c r="I27" s="161">
        <f>SUM(I24:I26)</f>
        <v>0</v>
      </c>
      <c r="J27" s="162"/>
      <c r="K27" s="3"/>
      <c r="L27" s="3"/>
      <c r="M27" s="3"/>
    </row>
    <row r="28" spans="1:14" s="6" customFormat="1" ht="20.25" customHeight="1" thickBot="1" x14ac:dyDescent="0.3">
      <c r="A28" s="130"/>
      <c r="B28" s="130"/>
      <c r="C28" s="130"/>
      <c r="D28" s="130"/>
      <c r="E28" s="130"/>
      <c r="F28" s="130"/>
      <c r="G28" s="130"/>
      <c r="H28" s="131"/>
      <c r="I28" s="127"/>
      <c r="J28" s="3"/>
      <c r="K28" s="3"/>
      <c r="L28" s="3"/>
      <c r="M28" s="3"/>
    </row>
    <row r="29" spans="1:14" ht="30" customHeight="1" thickBot="1" x14ac:dyDescent="0.3">
      <c r="A29" s="253" t="s">
        <v>75</v>
      </c>
      <c r="B29" s="254"/>
      <c r="C29" s="255"/>
      <c r="D29" s="224" t="s">
        <v>16</v>
      </c>
      <c r="E29" s="225"/>
      <c r="F29" s="226">
        <f>H14+H20+H27</f>
        <v>0</v>
      </c>
      <c r="G29" s="227"/>
      <c r="H29" s="228"/>
    </row>
    <row r="30" spans="1:14" ht="30" customHeight="1" thickBot="1" x14ac:dyDescent="0.3">
      <c r="A30" s="13"/>
      <c r="B30" s="13"/>
      <c r="C30" s="13"/>
      <c r="D30" s="229" t="s">
        <v>18</v>
      </c>
      <c r="E30" s="230"/>
      <c r="F30" s="231">
        <f>F31-F29</f>
        <v>0</v>
      </c>
      <c r="G30" s="232"/>
      <c r="H30" s="233"/>
    </row>
    <row r="31" spans="1:14" ht="30" customHeight="1" thickBot="1" x14ac:dyDescent="0.3">
      <c r="A31" s="11"/>
      <c r="B31" s="11"/>
      <c r="C31" s="11"/>
      <c r="D31" s="250" t="s">
        <v>17</v>
      </c>
      <c r="E31" s="251"/>
      <c r="F31" s="252">
        <f>I14+I20+I27</f>
        <v>0</v>
      </c>
      <c r="G31" s="232"/>
      <c r="H31" s="233"/>
    </row>
    <row r="32" spans="1:14" s="6" customFormat="1" ht="17.25" customHeight="1" x14ac:dyDescent="0.2">
      <c r="A32" s="14"/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6" customFormat="1" ht="51.75" customHeight="1" thickBot="1" x14ac:dyDescent="0.25">
      <c r="A33" s="256" t="s">
        <v>10</v>
      </c>
      <c r="B33" s="256"/>
      <c r="C33" s="256"/>
      <c r="D33" s="256"/>
      <c r="E33" s="256"/>
      <c r="F33" s="256"/>
      <c r="G33"/>
      <c r="H33"/>
      <c r="I33"/>
      <c r="J33"/>
      <c r="K33"/>
      <c r="L33"/>
      <c r="M33"/>
    </row>
    <row r="34" spans="1:13" s="9" customFormat="1" ht="51.75" customHeight="1" thickBot="1" x14ac:dyDescent="0.3">
      <c r="A34" s="218" t="s">
        <v>112</v>
      </c>
      <c r="B34" s="219"/>
      <c r="C34" s="219"/>
      <c r="D34" s="219"/>
      <c r="E34" s="283"/>
      <c r="F34" s="284" t="s">
        <v>8</v>
      </c>
      <c r="G34" s="285"/>
    </row>
    <row r="35" spans="1:13" s="9" customFormat="1" ht="35.25" customHeight="1" x14ac:dyDescent="0.25">
      <c r="A35" s="234" t="s">
        <v>44</v>
      </c>
      <c r="B35" s="235"/>
      <c r="C35" s="235"/>
      <c r="D35" s="236"/>
      <c r="E35" s="236"/>
      <c r="F35" s="281"/>
      <c r="G35" s="282"/>
    </row>
    <row r="36" spans="1:13" s="9" customFormat="1" ht="65.25" customHeight="1" x14ac:dyDescent="0.25">
      <c r="A36" s="209" t="s">
        <v>11</v>
      </c>
      <c r="B36" s="210"/>
      <c r="C36" s="210"/>
      <c r="D36" s="211"/>
      <c r="E36" s="211"/>
      <c r="F36" s="270"/>
      <c r="G36" s="271"/>
    </row>
    <row r="37" spans="1:13" s="9" customFormat="1" ht="30" customHeight="1" x14ac:dyDescent="0.25">
      <c r="A37" s="206" t="s">
        <v>293</v>
      </c>
      <c r="B37" s="207"/>
      <c r="C37" s="207"/>
      <c r="D37" s="207"/>
      <c r="E37" s="207"/>
      <c r="F37" s="270"/>
      <c r="G37" s="271"/>
    </row>
    <row r="38" spans="1:13" s="9" customFormat="1" ht="25.15" customHeight="1" x14ac:dyDescent="0.25">
      <c r="A38" s="196" t="s">
        <v>7</v>
      </c>
      <c r="B38" s="197"/>
      <c r="C38" s="197"/>
      <c r="D38" s="197"/>
      <c r="E38" s="197"/>
      <c r="F38" s="270"/>
      <c r="G38" s="271"/>
      <c r="I38" s="15"/>
    </row>
    <row r="39" spans="1:13" s="9" customFormat="1" ht="25.15" customHeight="1" x14ac:dyDescent="0.25">
      <c r="A39" s="196" t="s">
        <v>236</v>
      </c>
      <c r="B39" s="197"/>
      <c r="C39" s="197"/>
      <c r="D39" s="197"/>
      <c r="E39" s="198"/>
      <c r="F39" s="192"/>
      <c r="G39" s="193"/>
      <c r="I39" s="15"/>
    </row>
    <row r="40" spans="1:13" s="9" customFormat="1" ht="25.15" customHeight="1" x14ac:dyDescent="0.25">
      <c r="A40" s="196" t="s">
        <v>60</v>
      </c>
      <c r="B40" s="197"/>
      <c r="C40" s="197"/>
      <c r="D40" s="197"/>
      <c r="E40" s="198"/>
      <c r="F40" s="192"/>
      <c r="G40" s="193"/>
      <c r="I40" s="15"/>
    </row>
    <row r="41" spans="1:13" s="9" customFormat="1" ht="25.15" customHeight="1" x14ac:dyDescent="0.25">
      <c r="A41" s="214" t="s">
        <v>121</v>
      </c>
      <c r="B41" s="215"/>
      <c r="C41" s="215"/>
      <c r="D41" s="216"/>
      <c r="E41" s="217"/>
      <c r="F41" s="270"/>
      <c r="G41" s="271"/>
      <c r="I41" s="15"/>
    </row>
    <row r="42" spans="1:13" s="9" customFormat="1" ht="25.5" customHeight="1" x14ac:dyDescent="0.25">
      <c r="A42" s="206" t="s">
        <v>127</v>
      </c>
      <c r="B42" s="207"/>
      <c r="C42" s="207"/>
      <c r="D42" s="207"/>
      <c r="E42" s="208"/>
      <c r="F42" s="192"/>
      <c r="G42" s="193"/>
      <c r="I42" s="15"/>
    </row>
    <row r="43" spans="1:13" s="9" customFormat="1" ht="25.15" customHeight="1" x14ac:dyDescent="0.25">
      <c r="A43" s="196" t="s">
        <v>128</v>
      </c>
      <c r="B43" s="197"/>
      <c r="C43" s="197"/>
      <c r="D43" s="197"/>
      <c r="E43" s="198"/>
      <c r="F43" s="192"/>
      <c r="G43" s="193"/>
      <c r="I43" s="15"/>
    </row>
    <row r="44" spans="1:13" s="9" customFormat="1" ht="25.15" customHeight="1" x14ac:dyDescent="0.25">
      <c r="A44" s="196" t="s">
        <v>129</v>
      </c>
      <c r="B44" s="197"/>
      <c r="C44" s="197"/>
      <c r="D44" s="197"/>
      <c r="E44" s="198"/>
      <c r="F44" s="192"/>
      <c r="G44" s="193"/>
      <c r="I44" s="15"/>
    </row>
    <row r="45" spans="1:13" s="9" customFormat="1" ht="25.15" customHeight="1" x14ac:dyDescent="0.25">
      <c r="A45" s="196" t="s">
        <v>130</v>
      </c>
      <c r="B45" s="197"/>
      <c r="C45" s="197"/>
      <c r="D45" s="197"/>
      <c r="E45" s="198"/>
      <c r="F45" s="192"/>
      <c r="G45" s="193"/>
      <c r="I45" s="15"/>
    </row>
    <row r="46" spans="1:13" s="9" customFormat="1" ht="27.75" customHeight="1" x14ac:dyDescent="0.25">
      <c r="A46" s="206" t="s">
        <v>205</v>
      </c>
      <c r="B46" s="207"/>
      <c r="C46" s="207"/>
      <c r="D46" s="207"/>
      <c r="E46" s="208"/>
      <c r="F46" s="192"/>
      <c r="G46" s="193"/>
      <c r="I46" s="15"/>
    </row>
    <row r="47" spans="1:13" s="9" customFormat="1" ht="30" customHeight="1" thickBot="1" x14ac:dyDescent="0.3">
      <c r="A47" s="275" t="s">
        <v>126</v>
      </c>
      <c r="B47" s="276"/>
      <c r="C47" s="276"/>
      <c r="D47" s="277"/>
      <c r="E47" s="278"/>
      <c r="F47" s="279"/>
      <c r="G47" s="280"/>
      <c r="I47" s="15"/>
    </row>
    <row r="48" spans="1:13" s="9" customFormat="1" ht="15.75" x14ac:dyDescent="0.25">
      <c r="A48" s="10"/>
      <c r="B48" s="10"/>
      <c r="C48" s="10"/>
      <c r="D48" s="10"/>
      <c r="E48" s="10"/>
      <c r="I48" s="15"/>
    </row>
    <row r="49" spans="1:9" x14ac:dyDescent="0.2">
      <c r="A49" s="12" t="s">
        <v>12</v>
      </c>
      <c r="B49" s="12"/>
      <c r="C49" s="12"/>
      <c r="D49" s="12"/>
      <c r="E49" s="12"/>
      <c r="F49" s="12"/>
      <c r="G49" s="12"/>
      <c r="I49" s="15"/>
    </row>
    <row r="51" spans="1:9" x14ac:dyDescent="0.2">
      <c r="A51" s="202" t="s">
        <v>279</v>
      </c>
      <c r="B51" s="202"/>
      <c r="C51" s="202"/>
      <c r="D51" s="202"/>
      <c r="E51" s="202"/>
      <c r="F51" s="202"/>
      <c r="G51" s="202"/>
      <c r="H51" s="202"/>
      <c r="I51" s="202"/>
    </row>
    <row r="52" spans="1:9" x14ac:dyDescent="0.2">
      <c r="A52" s="203"/>
      <c r="B52" s="203"/>
      <c r="C52" s="203"/>
      <c r="D52" s="203"/>
      <c r="E52" s="203"/>
      <c r="F52" s="203"/>
      <c r="G52" s="203"/>
      <c r="H52" s="203"/>
      <c r="I52" s="203"/>
    </row>
    <row r="53" spans="1:9" ht="28.5" customHeight="1" x14ac:dyDescent="0.2">
      <c r="A53" s="203" t="s">
        <v>13</v>
      </c>
      <c r="B53" s="203"/>
      <c r="C53" s="203"/>
      <c r="D53" s="203"/>
      <c r="E53" s="203"/>
      <c r="F53" s="203"/>
      <c r="G53" s="203"/>
      <c r="H53" s="203"/>
      <c r="I53" s="203"/>
    </row>
    <row r="54" spans="1:9" x14ac:dyDescent="0.2">
      <c r="A54" s="204" t="s">
        <v>15</v>
      </c>
      <c r="B54" s="204"/>
      <c r="C54" s="204"/>
      <c r="D54" s="204"/>
      <c r="E54" s="204"/>
      <c r="F54" s="204"/>
      <c r="G54" s="204"/>
      <c r="H54" s="204"/>
      <c r="I54" s="204"/>
    </row>
    <row r="55" spans="1:9" ht="19.5" customHeight="1" x14ac:dyDescent="0.2">
      <c r="A55" s="205" t="s">
        <v>14</v>
      </c>
      <c r="B55" s="205"/>
      <c r="C55" s="205"/>
      <c r="D55" s="205"/>
      <c r="E55" s="205"/>
      <c r="F55" s="205"/>
      <c r="G55" s="205"/>
      <c r="H55" s="205"/>
      <c r="I55" s="205"/>
    </row>
    <row r="56" spans="1:9" x14ac:dyDescent="0.2">
      <c r="A56" s="84"/>
      <c r="B56" s="84"/>
      <c r="C56" s="84"/>
      <c r="D56" s="84"/>
      <c r="E56" s="84"/>
      <c r="F56" s="84"/>
      <c r="G56" s="84"/>
      <c r="H56" s="84"/>
      <c r="I56" s="84"/>
    </row>
  </sheetData>
  <mergeCells count="57">
    <mergeCell ref="A39:E39"/>
    <mergeCell ref="F39:G39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20:G20"/>
    <mergeCell ref="A33:F33"/>
    <mergeCell ref="A34:E34"/>
    <mergeCell ref="F34:G34"/>
    <mergeCell ref="A35:E35"/>
    <mergeCell ref="F35:G35"/>
    <mergeCell ref="F37:G37"/>
    <mergeCell ref="A38:E38"/>
    <mergeCell ref="F38:G38"/>
    <mergeCell ref="A36:E36"/>
    <mergeCell ref="F36:G36"/>
    <mergeCell ref="A54:I54"/>
    <mergeCell ref="A55:I55"/>
    <mergeCell ref="F43:G43"/>
    <mergeCell ref="A43:E43"/>
    <mergeCell ref="A47:E47"/>
    <mergeCell ref="F47:G47"/>
    <mergeCell ref="A51:I51"/>
    <mergeCell ref="A52:I52"/>
    <mergeCell ref="A45:E45"/>
    <mergeCell ref="F45:G45"/>
    <mergeCell ref="A53:I53"/>
    <mergeCell ref="A44:E44"/>
    <mergeCell ref="F44:G44"/>
    <mergeCell ref="A22:E22"/>
    <mergeCell ref="A27:G27"/>
    <mergeCell ref="A10:E10"/>
    <mergeCell ref="A14:G14"/>
    <mergeCell ref="A16:E16"/>
    <mergeCell ref="D31:E31"/>
    <mergeCell ref="F31:H31"/>
    <mergeCell ref="F46:G46"/>
    <mergeCell ref="A46:E46"/>
    <mergeCell ref="A29:C29"/>
    <mergeCell ref="D29:E29"/>
    <mergeCell ref="F29:H29"/>
    <mergeCell ref="D30:E30"/>
    <mergeCell ref="F30:H30"/>
    <mergeCell ref="A41:E41"/>
    <mergeCell ref="F41:G41"/>
    <mergeCell ref="A40:E40"/>
    <mergeCell ref="F40:G40"/>
    <mergeCell ref="A42:E42"/>
    <mergeCell ref="F42:G42"/>
    <mergeCell ref="A37:E37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65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92D050"/>
    <pageSetUpPr fitToPage="1"/>
  </sheetPr>
  <dimension ref="A1:O45"/>
  <sheetViews>
    <sheetView topLeftCell="A25" zoomScaleNormal="100" workbookViewId="0">
      <selection activeCell="A28" sqref="A28:E28"/>
    </sheetView>
  </sheetViews>
  <sheetFormatPr defaultColWidth="8.85546875" defaultRowHeight="12.75" x14ac:dyDescent="0.2"/>
  <cols>
    <col min="1" max="1" width="4.7109375" customWidth="1"/>
    <col min="2" max="2" width="8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8" width="17.7109375" customWidth="1"/>
    <col min="9" max="9" width="19.5703125" customWidth="1"/>
    <col min="10" max="10" width="16.7109375" customWidth="1"/>
    <col min="11" max="11" width="12.28515625" customWidth="1"/>
    <col min="12" max="13" width="12.7109375" customWidth="1"/>
    <col min="14" max="14" width="25.285156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109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4.2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4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29.2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9.25" customHeight="1" thickBot="1" x14ac:dyDescent="0.25">
      <c r="A10" s="248" t="s">
        <v>141</v>
      </c>
      <c r="B10" s="249"/>
      <c r="C10" s="249"/>
      <c r="D10" s="249"/>
      <c r="E10" s="24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1.5" customHeight="1" x14ac:dyDescent="0.2">
      <c r="A11" s="34" t="s">
        <v>21</v>
      </c>
      <c r="B11" s="29" t="s">
        <v>39</v>
      </c>
      <c r="C11" s="29" t="s">
        <v>6</v>
      </c>
      <c r="D11" s="27" t="s">
        <v>131</v>
      </c>
      <c r="E11" s="28" t="s">
        <v>68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3"/>
    </row>
    <row r="12" spans="1:15" s="7" customFormat="1" ht="66" customHeight="1" thickBot="1" x14ac:dyDescent="0.25">
      <c r="A12" s="39" t="s">
        <v>22</v>
      </c>
      <c r="B12" s="37">
        <v>38317</v>
      </c>
      <c r="C12" s="152" t="s">
        <v>245</v>
      </c>
      <c r="D12" s="26" t="s">
        <v>132</v>
      </c>
      <c r="E12" s="58">
        <v>1870</v>
      </c>
      <c r="F12" s="136"/>
      <c r="G12" s="20"/>
      <c r="H12" s="77">
        <f t="shared" ref="H12" si="0">SUM(E12*F12)</f>
        <v>0</v>
      </c>
      <c r="I12" s="77">
        <f t="shared" ref="I12" si="1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5" t="s">
        <v>61</v>
      </c>
      <c r="B13" s="246"/>
      <c r="C13" s="246"/>
      <c r="D13" s="246"/>
      <c r="E13" s="246"/>
      <c r="F13" s="246"/>
      <c r="G13" s="247"/>
      <c r="H13" s="122">
        <f>SUM(H12:H12)</f>
        <v>0</v>
      </c>
      <c r="I13" s="123">
        <f>SUM(I12:I12)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9.25" customHeight="1" thickBot="1" x14ac:dyDescent="0.25">
      <c r="A15" s="248" t="s">
        <v>142</v>
      </c>
      <c r="B15" s="249"/>
      <c r="C15" s="249"/>
      <c r="D15" s="249"/>
      <c r="E15" s="249"/>
      <c r="F15" s="91"/>
      <c r="G15" s="92"/>
      <c r="H15" s="93"/>
      <c r="I15" s="93"/>
      <c r="J15" s="94"/>
      <c r="K15" s="94"/>
      <c r="L15" s="94"/>
      <c r="M15" s="95"/>
      <c r="N15" s="2"/>
    </row>
    <row r="16" spans="1:15" s="6" customFormat="1" ht="91.5" customHeight="1" x14ac:dyDescent="0.2">
      <c r="A16" s="34" t="s">
        <v>21</v>
      </c>
      <c r="B16" s="29" t="s">
        <v>39</v>
      </c>
      <c r="C16" s="29" t="s">
        <v>6</v>
      </c>
      <c r="D16" s="27" t="s">
        <v>131</v>
      </c>
      <c r="E16" s="28" t="s">
        <v>68</v>
      </c>
      <c r="F16" s="29" t="s">
        <v>36</v>
      </c>
      <c r="G16" s="30" t="s">
        <v>37</v>
      </c>
      <c r="H16" s="29" t="s">
        <v>65</v>
      </c>
      <c r="I16" s="29" t="s">
        <v>66</v>
      </c>
      <c r="J16" s="29" t="s">
        <v>38</v>
      </c>
      <c r="K16" s="31" t="s">
        <v>93</v>
      </c>
      <c r="L16" s="31" t="s">
        <v>20</v>
      </c>
      <c r="M16" s="32" t="s">
        <v>0</v>
      </c>
      <c r="N16" s="3"/>
    </row>
    <row r="17" spans="1:14" s="7" customFormat="1" ht="69" customHeight="1" thickBot="1" x14ac:dyDescent="0.25">
      <c r="A17" s="39" t="s">
        <v>23</v>
      </c>
      <c r="B17" s="48">
        <v>38318</v>
      </c>
      <c r="C17" s="49" t="s">
        <v>273</v>
      </c>
      <c r="D17" s="26" t="s">
        <v>242</v>
      </c>
      <c r="E17" s="134">
        <v>34600</v>
      </c>
      <c r="F17" s="138"/>
      <c r="G17" s="20"/>
      <c r="H17" s="77">
        <f t="shared" ref="H17" si="2">SUM(E17*F17)</f>
        <v>0</v>
      </c>
      <c r="I17" s="77">
        <f t="shared" ref="I17" si="3">H17+(H17*G17)</f>
        <v>0</v>
      </c>
      <c r="J17" s="22"/>
      <c r="K17" s="22"/>
      <c r="L17" s="35"/>
      <c r="M17" s="25"/>
      <c r="N17" s="2"/>
    </row>
    <row r="18" spans="1:14" s="6" customFormat="1" ht="25.9" customHeight="1" thickBot="1" x14ac:dyDescent="0.3">
      <c r="A18" s="245" t="s">
        <v>61</v>
      </c>
      <c r="B18" s="246"/>
      <c r="C18" s="246"/>
      <c r="D18" s="246"/>
      <c r="E18" s="246"/>
      <c r="F18" s="246"/>
      <c r="G18" s="247"/>
      <c r="H18" s="122">
        <f>SUM(H17:H17)</f>
        <v>0</v>
      </c>
      <c r="I18" s="123">
        <f>SUM(I17:I17)</f>
        <v>0</v>
      </c>
      <c r="J18" s="69"/>
      <c r="K18" s="70"/>
      <c r="L18" s="70"/>
      <c r="M18" s="70"/>
    </row>
    <row r="19" spans="1:14" s="6" customFormat="1" ht="28.5" customHeight="1" thickBot="1" x14ac:dyDescent="0.25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</row>
    <row r="20" spans="1:14" ht="30" customHeight="1" thickBot="1" x14ac:dyDescent="0.3">
      <c r="A20" s="299" t="s">
        <v>76</v>
      </c>
      <c r="B20" s="300"/>
      <c r="C20" s="301"/>
      <c r="D20" s="289" t="s">
        <v>16</v>
      </c>
      <c r="E20" s="290"/>
      <c r="F20" s="291">
        <f>H13+H18</f>
        <v>0</v>
      </c>
      <c r="G20" s="292"/>
      <c r="H20" s="293"/>
    </row>
    <row r="21" spans="1:14" ht="30" customHeight="1" thickBot="1" x14ac:dyDescent="0.3">
      <c r="A21" s="13"/>
      <c r="B21" s="13"/>
      <c r="C21" s="13"/>
      <c r="D21" s="294" t="s">
        <v>18</v>
      </c>
      <c r="E21" s="295"/>
      <c r="F21" s="296">
        <f>F22-F20</f>
        <v>0</v>
      </c>
      <c r="G21" s="297"/>
      <c r="H21" s="298"/>
    </row>
    <row r="22" spans="1:14" ht="30" customHeight="1" thickBot="1" x14ac:dyDescent="0.3">
      <c r="A22" s="11"/>
      <c r="B22" s="11"/>
      <c r="C22" s="11"/>
      <c r="D22" s="286" t="s">
        <v>17</v>
      </c>
      <c r="E22" s="287"/>
      <c r="F22" s="252">
        <f>I13+I18</f>
        <v>0</v>
      </c>
      <c r="G22" s="232"/>
      <c r="H22" s="233"/>
    </row>
    <row r="23" spans="1:14" s="6" customFormat="1" ht="10.15" customHeight="1" x14ac:dyDescent="0.2">
      <c r="A23" s="14"/>
      <c r="B23" s="14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4" s="6" customFormat="1" ht="25.15" customHeight="1" thickBot="1" x14ac:dyDescent="0.25">
      <c r="A24" s="256" t="s">
        <v>10</v>
      </c>
      <c r="B24" s="256"/>
      <c r="C24" s="256"/>
      <c r="D24" s="256"/>
      <c r="E24" s="256"/>
      <c r="F24" s="257"/>
      <c r="G24"/>
      <c r="H24"/>
      <c r="I24"/>
      <c r="J24"/>
      <c r="K24"/>
      <c r="L24"/>
      <c r="M24"/>
    </row>
    <row r="25" spans="1:14" s="9" customFormat="1" ht="36" customHeight="1" thickBot="1" x14ac:dyDescent="0.3">
      <c r="A25" s="218" t="s">
        <v>134</v>
      </c>
      <c r="B25" s="219"/>
      <c r="C25" s="219"/>
      <c r="D25" s="219"/>
      <c r="E25" s="219"/>
      <c r="F25" s="220" t="s">
        <v>8</v>
      </c>
      <c r="G25" s="221"/>
    </row>
    <row r="26" spans="1:14" s="9" customFormat="1" ht="33" customHeight="1" x14ac:dyDescent="0.25">
      <c r="A26" s="234" t="s">
        <v>44</v>
      </c>
      <c r="B26" s="235"/>
      <c r="C26" s="235"/>
      <c r="D26" s="236"/>
      <c r="E26" s="236"/>
      <c r="F26" s="237"/>
      <c r="G26" s="238"/>
    </row>
    <row r="27" spans="1:14" s="9" customFormat="1" ht="57" customHeight="1" x14ac:dyDescent="0.25">
      <c r="A27" s="209" t="s">
        <v>11</v>
      </c>
      <c r="B27" s="210"/>
      <c r="C27" s="210"/>
      <c r="D27" s="211"/>
      <c r="E27" s="211"/>
      <c r="F27" s="212"/>
      <c r="G27" s="213"/>
    </row>
    <row r="28" spans="1:14" s="9" customFormat="1" ht="25.15" customHeight="1" x14ac:dyDescent="0.25">
      <c r="A28" s="206" t="s">
        <v>292</v>
      </c>
      <c r="B28" s="207"/>
      <c r="C28" s="207"/>
      <c r="D28" s="207"/>
      <c r="E28" s="207"/>
      <c r="F28" s="212"/>
      <c r="G28" s="213"/>
    </row>
    <row r="29" spans="1:14" s="9" customFormat="1" ht="25.15" customHeight="1" x14ac:dyDescent="0.25">
      <c r="A29" s="196" t="s">
        <v>7</v>
      </c>
      <c r="B29" s="197"/>
      <c r="C29" s="197"/>
      <c r="D29" s="197"/>
      <c r="E29" s="197"/>
      <c r="F29" s="212"/>
      <c r="G29" s="213"/>
    </row>
    <row r="30" spans="1:14" s="9" customFormat="1" ht="25.15" customHeight="1" x14ac:dyDescent="0.25">
      <c r="A30" s="196" t="s">
        <v>236</v>
      </c>
      <c r="B30" s="197"/>
      <c r="C30" s="197"/>
      <c r="D30" s="197"/>
      <c r="E30" s="198"/>
      <c r="F30" s="192"/>
      <c r="G30" s="193"/>
    </row>
    <row r="31" spans="1:14" s="9" customFormat="1" ht="25.15" customHeight="1" x14ac:dyDescent="0.25">
      <c r="A31" s="214" t="s">
        <v>52</v>
      </c>
      <c r="B31" s="215"/>
      <c r="C31" s="215"/>
      <c r="D31" s="216"/>
      <c r="E31" s="217"/>
      <c r="F31" s="212"/>
      <c r="G31" s="213"/>
    </row>
    <row r="32" spans="1:14" s="9" customFormat="1" ht="25.15" customHeight="1" x14ac:dyDescent="0.25">
      <c r="A32" s="214" t="s">
        <v>43</v>
      </c>
      <c r="B32" s="215"/>
      <c r="C32" s="215"/>
      <c r="D32" s="216"/>
      <c r="E32" s="217"/>
      <c r="F32" s="212"/>
      <c r="G32" s="213"/>
    </row>
    <row r="33" spans="1:9" s="9" customFormat="1" ht="25.15" customHeight="1" x14ac:dyDescent="0.25">
      <c r="A33" s="196" t="s">
        <v>9</v>
      </c>
      <c r="B33" s="197"/>
      <c r="C33" s="197"/>
      <c r="D33" s="197"/>
      <c r="E33" s="197"/>
      <c r="F33" s="303"/>
      <c r="G33" s="304"/>
    </row>
    <row r="34" spans="1:9" s="9" customFormat="1" ht="25.15" customHeight="1" x14ac:dyDescent="0.25">
      <c r="A34" s="196" t="s">
        <v>51</v>
      </c>
      <c r="B34" s="197"/>
      <c r="C34" s="197"/>
      <c r="D34" s="197"/>
      <c r="E34" s="198"/>
      <c r="F34" s="192"/>
      <c r="G34" s="193"/>
    </row>
    <row r="35" spans="1:9" s="9" customFormat="1" ht="25.15" customHeight="1" x14ac:dyDescent="0.25">
      <c r="A35" s="307" t="s">
        <v>133</v>
      </c>
      <c r="B35" s="308"/>
      <c r="C35" s="308"/>
      <c r="D35" s="308"/>
      <c r="E35" s="309"/>
      <c r="F35" s="192"/>
      <c r="G35" s="193"/>
    </row>
    <row r="36" spans="1:9" s="9" customFormat="1" ht="25.15" customHeight="1" x14ac:dyDescent="0.25">
      <c r="A36" s="196" t="s">
        <v>45</v>
      </c>
      <c r="B36" s="197"/>
      <c r="C36" s="197"/>
      <c r="D36" s="197"/>
      <c r="E36" s="198"/>
      <c r="F36" s="192"/>
      <c r="G36" s="193"/>
    </row>
    <row r="37" spans="1:9" s="9" customFormat="1" ht="25.15" customHeight="1" x14ac:dyDescent="0.25">
      <c r="A37" s="196" t="s">
        <v>46</v>
      </c>
      <c r="B37" s="197"/>
      <c r="C37" s="197"/>
      <c r="D37" s="197"/>
      <c r="E37" s="198"/>
      <c r="F37" s="192"/>
      <c r="G37" s="193"/>
    </row>
    <row r="38" spans="1:9" s="9" customFormat="1" ht="25.15" customHeight="1" thickBot="1" x14ac:dyDescent="0.3">
      <c r="A38" s="199" t="s">
        <v>47</v>
      </c>
      <c r="B38" s="200"/>
      <c r="C38" s="200"/>
      <c r="D38" s="200"/>
      <c r="E38" s="201"/>
      <c r="F38" s="305"/>
      <c r="G38" s="306"/>
    </row>
    <row r="39" spans="1:9" ht="24" customHeight="1" x14ac:dyDescent="0.2">
      <c r="A39" s="302" t="s">
        <v>12</v>
      </c>
      <c r="B39" s="302"/>
      <c r="C39" s="302"/>
      <c r="D39" s="302"/>
      <c r="E39" s="302"/>
      <c r="F39" s="302"/>
      <c r="G39" s="302"/>
    </row>
    <row r="41" spans="1:9" x14ac:dyDescent="0.2">
      <c r="A41" s="202" t="s">
        <v>279</v>
      </c>
      <c r="B41" s="202"/>
      <c r="C41" s="202"/>
      <c r="D41" s="202"/>
      <c r="E41" s="202"/>
      <c r="F41" s="202"/>
      <c r="G41" s="202"/>
      <c r="H41" s="202"/>
      <c r="I41" s="202"/>
    </row>
    <row r="42" spans="1:9" x14ac:dyDescent="0.2">
      <c r="A42" s="203"/>
      <c r="B42" s="203"/>
      <c r="C42" s="203"/>
      <c r="D42" s="203"/>
      <c r="E42" s="203"/>
      <c r="F42" s="203"/>
      <c r="G42" s="203"/>
      <c r="H42" s="203"/>
      <c r="I42" s="203"/>
    </row>
    <row r="43" spans="1:9" ht="29.25" customHeight="1" x14ac:dyDescent="0.2">
      <c r="A43" s="203" t="s">
        <v>13</v>
      </c>
      <c r="B43" s="203"/>
      <c r="C43" s="203"/>
      <c r="D43" s="203"/>
      <c r="E43" s="203"/>
      <c r="F43" s="203"/>
      <c r="G43" s="203"/>
      <c r="H43" s="203"/>
      <c r="I43" s="203"/>
    </row>
    <row r="44" spans="1:9" x14ac:dyDescent="0.2">
      <c r="A44" s="204" t="s">
        <v>40</v>
      </c>
      <c r="B44" s="204"/>
      <c r="C44" s="204"/>
      <c r="D44" s="204"/>
      <c r="E44" s="204"/>
      <c r="F44" s="204"/>
      <c r="G44" s="204"/>
      <c r="H44" s="204"/>
      <c r="I44" s="204"/>
    </row>
    <row r="45" spans="1:9" ht="17.25" customHeight="1" x14ac:dyDescent="0.2">
      <c r="A45" s="205" t="s">
        <v>14</v>
      </c>
      <c r="B45" s="205"/>
      <c r="C45" s="205"/>
      <c r="D45" s="205"/>
      <c r="E45" s="205"/>
      <c r="F45" s="205"/>
      <c r="G45" s="205"/>
      <c r="H45" s="205"/>
      <c r="I45" s="205"/>
    </row>
  </sheetData>
  <mergeCells count="57">
    <mergeCell ref="A41:I41"/>
    <mergeCell ref="A42:I42"/>
    <mergeCell ref="A43:I43"/>
    <mergeCell ref="A44:I44"/>
    <mergeCell ref="A45:I45"/>
    <mergeCell ref="A39:G39"/>
    <mergeCell ref="F31:G31"/>
    <mergeCell ref="F32:G32"/>
    <mergeCell ref="F33:G33"/>
    <mergeCell ref="F38:G38"/>
    <mergeCell ref="F36:G36"/>
    <mergeCell ref="A36:E36"/>
    <mergeCell ref="A37:E37"/>
    <mergeCell ref="F37:G37"/>
    <mergeCell ref="A34:E34"/>
    <mergeCell ref="F34:G34"/>
    <mergeCell ref="F35:G35"/>
    <mergeCell ref="A35:E35"/>
    <mergeCell ref="A7:M7"/>
    <mergeCell ref="A31:E31"/>
    <mergeCell ref="A32:E32"/>
    <mergeCell ref="A33:E33"/>
    <mergeCell ref="A38:E38"/>
    <mergeCell ref="D20:E20"/>
    <mergeCell ref="F20:H20"/>
    <mergeCell ref="D21:E21"/>
    <mergeCell ref="F21:H21"/>
    <mergeCell ref="A20:C20"/>
    <mergeCell ref="A8:M8"/>
    <mergeCell ref="A29:E29"/>
    <mergeCell ref="A13:G13"/>
    <mergeCell ref="A19:M19"/>
    <mergeCell ref="F29:G29"/>
    <mergeCell ref="A24:F24"/>
    <mergeCell ref="H1:M1"/>
    <mergeCell ref="A2:M2"/>
    <mergeCell ref="A3:D3"/>
    <mergeCell ref="E3:M3"/>
    <mergeCell ref="A5:D5"/>
    <mergeCell ref="E5:M5"/>
    <mergeCell ref="A4:D4"/>
    <mergeCell ref="E4:M4"/>
    <mergeCell ref="A30:E30"/>
    <mergeCell ref="F30:G30"/>
    <mergeCell ref="A10:E10"/>
    <mergeCell ref="A15:E15"/>
    <mergeCell ref="A18:G18"/>
    <mergeCell ref="D22:E22"/>
    <mergeCell ref="F22:H22"/>
    <mergeCell ref="F25:G25"/>
    <mergeCell ref="F26:G26"/>
    <mergeCell ref="F27:G27"/>
    <mergeCell ref="F28:G28"/>
    <mergeCell ref="A25:E25"/>
    <mergeCell ref="A26:E26"/>
    <mergeCell ref="A27:E27"/>
    <mergeCell ref="A28:E28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ADF6-4951-4B5E-AEAD-A7A6470EA423}">
  <sheetPr codeName="List4">
    <tabColor rgb="FF92D050"/>
    <pageSetUpPr fitToPage="1"/>
  </sheetPr>
  <dimension ref="A1:O50"/>
  <sheetViews>
    <sheetView topLeftCell="A28" zoomScaleNormal="100" workbookViewId="0">
      <selection activeCell="A32" sqref="A32:E32"/>
    </sheetView>
  </sheetViews>
  <sheetFormatPr defaultColWidth="8.85546875" defaultRowHeight="12.75" x14ac:dyDescent="0.2"/>
  <cols>
    <col min="1" max="1" width="4.140625" customWidth="1"/>
    <col min="2" max="2" width="8.28515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7.855468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77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4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2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9.25" customHeight="1" thickBot="1" x14ac:dyDescent="0.25">
      <c r="A10" s="248" t="s">
        <v>143</v>
      </c>
      <c r="B10" s="249"/>
      <c r="C10" s="249"/>
      <c r="D10" s="249"/>
      <c r="E10" s="24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4.5" customHeight="1" x14ac:dyDescent="0.2">
      <c r="A11" s="34" t="s">
        <v>21</v>
      </c>
      <c r="B11" s="29" t="s">
        <v>39</v>
      </c>
      <c r="C11" s="29" t="s">
        <v>6</v>
      </c>
      <c r="D11" s="27" t="s">
        <v>120</v>
      </c>
      <c r="E11" s="28" t="s">
        <v>64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3"/>
    </row>
    <row r="12" spans="1:15" s="7" customFormat="1" ht="44.25" customHeight="1" x14ac:dyDescent="0.2">
      <c r="A12" s="40" t="s">
        <v>22</v>
      </c>
      <c r="B12" s="41">
        <v>2299</v>
      </c>
      <c r="C12" s="42" t="s">
        <v>230</v>
      </c>
      <c r="D12" s="18" t="s">
        <v>116</v>
      </c>
      <c r="E12" s="59">
        <v>1250</v>
      </c>
      <c r="F12" s="73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5" s="7" customFormat="1" ht="49.5" customHeight="1" x14ac:dyDescent="0.2">
      <c r="A13" s="39" t="s">
        <v>23</v>
      </c>
      <c r="B13" s="37">
        <v>1965</v>
      </c>
      <c r="C13" s="38" t="s">
        <v>219</v>
      </c>
      <c r="D13" s="18" t="s">
        <v>116</v>
      </c>
      <c r="E13" s="58">
        <v>25000</v>
      </c>
      <c r="F13" s="74"/>
      <c r="G13" s="20"/>
      <c r="H13" s="77">
        <f>SUM(E13*F13)</f>
        <v>0</v>
      </c>
      <c r="I13" s="77">
        <f>H13+(H13*G13)</f>
        <v>0</v>
      </c>
      <c r="J13" s="22"/>
      <c r="K13" s="22"/>
      <c r="L13" s="35"/>
      <c r="M13" s="23"/>
      <c r="N13" s="2"/>
    </row>
    <row r="14" spans="1:15" s="7" customFormat="1" ht="41.25" customHeight="1" x14ac:dyDescent="0.2">
      <c r="A14" s="40" t="s">
        <v>24</v>
      </c>
      <c r="B14" s="37">
        <v>2298</v>
      </c>
      <c r="C14" s="38" t="s">
        <v>228</v>
      </c>
      <c r="D14" s="18" t="s">
        <v>116</v>
      </c>
      <c r="E14" s="58">
        <v>5600</v>
      </c>
      <c r="F14" s="136"/>
      <c r="G14" s="20"/>
      <c r="H14" s="77">
        <f>SUM(E14*F14)</f>
        <v>0</v>
      </c>
      <c r="I14" s="77">
        <f>H14+(H14*G14)</f>
        <v>0</v>
      </c>
      <c r="J14" s="22"/>
      <c r="K14" s="22"/>
      <c r="L14" s="35"/>
      <c r="M14" s="23"/>
      <c r="N14" s="2"/>
    </row>
    <row r="15" spans="1:15" s="7" customFormat="1" ht="38.25" customHeight="1" thickBot="1" x14ac:dyDescent="0.25">
      <c r="A15" s="40" t="s">
        <v>25</v>
      </c>
      <c r="B15" s="37">
        <v>2297</v>
      </c>
      <c r="C15" s="38" t="s">
        <v>229</v>
      </c>
      <c r="D15" s="18" t="s">
        <v>116</v>
      </c>
      <c r="E15" s="58">
        <v>23700</v>
      </c>
      <c r="F15" s="136"/>
      <c r="G15" s="20"/>
      <c r="H15" s="77">
        <f t="shared" ref="H15" si="0">SUM(E15*F15)</f>
        <v>0</v>
      </c>
      <c r="I15" s="77">
        <f t="shared" ref="I15" si="1">H15+(H15*G15)</f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45" t="s">
        <v>61</v>
      </c>
      <c r="B16" s="246"/>
      <c r="C16" s="246"/>
      <c r="D16" s="246"/>
      <c r="E16" s="246"/>
      <c r="F16" s="246"/>
      <c r="G16" s="247"/>
      <c r="H16" s="122">
        <f>SUM(H12:H15)</f>
        <v>0</v>
      </c>
      <c r="I16" s="123">
        <f>SUM(I12:I15)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9.25" customHeight="1" thickBot="1" x14ac:dyDescent="0.25">
      <c r="A18" s="248" t="s">
        <v>144</v>
      </c>
      <c r="B18" s="249"/>
      <c r="C18" s="249"/>
      <c r="D18" s="249"/>
      <c r="E18" s="24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94.5" customHeight="1" x14ac:dyDescent="0.2">
      <c r="A19" s="34" t="s">
        <v>21</v>
      </c>
      <c r="B19" s="29" t="s">
        <v>39</v>
      </c>
      <c r="C19" s="29" t="s">
        <v>6</v>
      </c>
      <c r="D19" s="27" t="s">
        <v>131</v>
      </c>
      <c r="E19" s="28" t="s">
        <v>64</v>
      </c>
      <c r="F19" s="29" t="s">
        <v>36</v>
      </c>
      <c r="G19" s="30" t="s">
        <v>37</v>
      </c>
      <c r="H19" s="29" t="s">
        <v>65</v>
      </c>
      <c r="I19" s="29" t="s">
        <v>66</v>
      </c>
      <c r="J19" s="29" t="s">
        <v>38</v>
      </c>
      <c r="K19" s="31" t="s">
        <v>93</v>
      </c>
      <c r="L19" s="31" t="s">
        <v>20</v>
      </c>
      <c r="M19" s="32" t="s">
        <v>0</v>
      </c>
      <c r="N19" s="3"/>
    </row>
    <row r="20" spans="1:14" s="7" customFormat="1" ht="42.75" customHeight="1" x14ac:dyDescent="0.2">
      <c r="A20" s="39" t="s">
        <v>27</v>
      </c>
      <c r="B20" s="165" t="s">
        <v>259</v>
      </c>
      <c r="C20" s="38" t="s">
        <v>246</v>
      </c>
      <c r="D20" s="18" t="s">
        <v>244</v>
      </c>
      <c r="E20" s="58">
        <v>22600</v>
      </c>
      <c r="F20" s="136"/>
      <c r="G20" s="20"/>
      <c r="H20" s="77">
        <f t="shared" ref="H20" si="2">SUM(E20*F20)</f>
        <v>0</v>
      </c>
      <c r="I20" s="77">
        <f t="shared" ref="I20:I21" si="3">H20+(H20*G20)</f>
        <v>0</v>
      </c>
      <c r="J20" s="22"/>
      <c r="K20" s="22"/>
      <c r="L20" s="35"/>
      <c r="M20" s="23"/>
      <c r="N20" s="2"/>
    </row>
    <row r="21" spans="1:14" s="7" customFormat="1" ht="49.5" customHeight="1" thickBot="1" x14ac:dyDescent="0.25">
      <c r="A21" s="40" t="s">
        <v>28</v>
      </c>
      <c r="B21" s="48">
        <v>1024</v>
      </c>
      <c r="C21" s="49" t="s">
        <v>241</v>
      </c>
      <c r="D21" s="18" t="s">
        <v>135</v>
      </c>
      <c r="E21" s="60">
        <v>9800</v>
      </c>
      <c r="F21" s="138"/>
      <c r="G21" s="21"/>
      <c r="H21" s="78">
        <f t="shared" ref="H21" si="4">SUM(E21*F21)</f>
        <v>0</v>
      </c>
      <c r="I21" s="78">
        <f t="shared" si="3"/>
        <v>0</v>
      </c>
      <c r="J21" s="24"/>
      <c r="K21" s="24"/>
      <c r="L21" s="36"/>
      <c r="M21" s="25"/>
      <c r="N21" s="2"/>
    </row>
    <row r="22" spans="1:14" s="6" customFormat="1" ht="25.9" customHeight="1" thickBot="1" x14ac:dyDescent="0.3">
      <c r="A22" s="245" t="s">
        <v>61</v>
      </c>
      <c r="B22" s="246"/>
      <c r="C22" s="246"/>
      <c r="D22" s="246"/>
      <c r="E22" s="246"/>
      <c r="F22" s="246"/>
      <c r="G22" s="247"/>
      <c r="H22" s="122">
        <f>SUM(H20:H21)</f>
        <v>0</v>
      </c>
      <c r="I22" s="123">
        <f>SUM(I20:I21)</f>
        <v>0</v>
      </c>
      <c r="J22" s="69"/>
      <c r="K22" s="70"/>
      <c r="L22" s="70"/>
      <c r="M22" s="70"/>
    </row>
    <row r="23" spans="1:14" s="6" customFormat="1" ht="15" customHeight="1" thickBot="1" x14ac:dyDescent="0.25">
      <c r="A23" s="222"/>
      <c r="B23" s="222"/>
      <c r="C23" s="222"/>
      <c r="D23" s="223"/>
      <c r="E23" s="223"/>
      <c r="F23" s="223"/>
      <c r="G23" s="223"/>
      <c r="H23" s="223"/>
      <c r="I23" s="223"/>
      <c r="J23" s="223"/>
      <c r="K23" s="223"/>
      <c r="L23" s="223"/>
      <c r="M23" s="223"/>
    </row>
    <row r="24" spans="1:14" ht="30" customHeight="1" thickBot="1" x14ac:dyDescent="0.3">
      <c r="A24" s="299" t="s">
        <v>78</v>
      </c>
      <c r="B24" s="300"/>
      <c r="C24" s="301"/>
      <c r="D24" s="311" t="s">
        <v>16</v>
      </c>
      <c r="E24" s="312"/>
      <c r="F24" s="226">
        <f>H16+H22</f>
        <v>0</v>
      </c>
      <c r="G24" s="227"/>
      <c r="H24" s="228"/>
    </row>
    <row r="25" spans="1:14" ht="30" customHeight="1" thickBot="1" x14ac:dyDescent="0.3">
      <c r="A25" s="13"/>
      <c r="B25" s="13"/>
      <c r="C25" s="13"/>
      <c r="D25" s="313" t="s">
        <v>18</v>
      </c>
      <c r="E25" s="314"/>
      <c r="F25" s="231">
        <f>F26-F24</f>
        <v>0</v>
      </c>
      <c r="G25" s="232"/>
      <c r="H25" s="233"/>
    </row>
    <row r="26" spans="1:14" ht="30" customHeight="1" thickBot="1" x14ac:dyDescent="0.3">
      <c r="A26" s="11"/>
      <c r="B26" s="11"/>
      <c r="C26" s="11"/>
      <c r="D26" s="286" t="s">
        <v>17</v>
      </c>
      <c r="E26" s="287"/>
      <c r="F26" s="252">
        <f>I16+I22</f>
        <v>0</v>
      </c>
      <c r="G26" s="232"/>
      <c r="H26" s="233"/>
    </row>
    <row r="27" spans="1:14" s="6" customFormat="1" ht="10.15" customHeigh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4" s="6" customFormat="1" ht="25.15" customHeight="1" thickBot="1" x14ac:dyDescent="0.25">
      <c r="A28" s="256" t="s">
        <v>10</v>
      </c>
      <c r="B28" s="256"/>
      <c r="C28" s="256"/>
      <c r="D28" s="256"/>
      <c r="E28" s="256"/>
      <c r="F28" s="257"/>
      <c r="G28"/>
      <c r="H28"/>
      <c r="I28"/>
      <c r="J28"/>
      <c r="K28"/>
      <c r="L28"/>
      <c r="M28"/>
    </row>
    <row r="29" spans="1:14" s="9" customFormat="1" ht="36" customHeight="1" thickBot="1" x14ac:dyDescent="0.3">
      <c r="A29" s="218" t="s">
        <v>42</v>
      </c>
      <c r="B29" s="219"/>
      <c r="C29" s="219"/>
      <c r="D29" s="219"/>
      <c r="E29" s="219"/>
      <c r="F29" s="220" t="s">
        <v>8</v>
      </c>
      <c r="G29" s="221"/>
    </row>
    <row r="30" spans="1:14" s="9" customFormat="1" ht="33.75" customHeight="1" x14ac:dyDescent="0.25">
      <c r="A30" s="234" t="s">
        <v>44</v>
      </c>
      <c r="B30" s="235"/>
      <c r="C30" s="235"/>
      <c r="D30" s="236"/>
      <c r="E30" s="236"/>
      <c r="F30" s="281"/>
      <c r="G30" s="282"/>
    </row>
    <row r="31" spans="1:14" s="9" customFormat="1" ht="57" customHeight="1" x14ac:dyDescent="0.25">
      <c r="A31" s="209" t="s">
        <v>11</v>
      </c>
      <c r="B31" s="210"/>
      <c r="C31" s="210"/>
      <c r="D31" s="211"/>
      <c r="E31" s="211"/>
      <c r="F31" s="270"/>
      <c r="G31" s="271"/>
    </row>
    <row r="32" spans="1:14" s="9" customFormat="1" ht="25.15" customHeight="1" x14ac:dyDescent="0.25">
      <c r="A32" s="206" t="s">
        <v>293</v>
      </c>
      <c r="B32" s="207"/>
      <c r="C32" s="207"/>
      <c r="D32" s="207"/>
      <c r="E32" s="207"/>
      <c r="F32" s="270"/>
      <c r="G32" s="271"/>
    </row>
    <row r="33" spans="1:11" s="9" customFormat="1" ht="25.15" customHeight="1" x14ac:dyDescent="0.25">
      <c r="A33" s="196" t="s">
        <v>7</v>
      </c>
      <c r="B33" s="197"/>
      <c r="C33" s="197"/>
      <c r="D33" s="197"/>
      <c r="E33" s="197"/>
      <c r="F33" s="270"/>
      <c r="G33" s="271"/>
    </row>
    <row r="34" spans="1:11" s="9" customFormat="1" ht="25.15" customHeight="1" x14ac:dyDescent="0.25">
      <c r="A34" s="196" t="s">
        <v>236</v>
      </c>
      <c r="B34" s="197"/>
      <c r="C34" s="197"/>
      <c r="D34" s="197"/>
      <c r="E34" s="198"/>
      <c r="F34" s="192"/>
      <c r="G34" s="193"/>
    </row>
    <row r="35" spans="1:11" s="9" customFormat="1" ht="25.15" customHeight="1" x14ac:dyDescent="0.25">
      <c r="A35" s="214" t="s">
        <v>52</v>
      </c>
      <c r="B35" s="215"/>
      <c r="C35" s="215"/>
      <c r="D35" s="216"/>
      <c r="E35" s="217"/>
      <c r="F35" s="270"/>
      <c r="G35" s="271"/>
      <c r="I35" s="310"/>
      <c r="J35" s="310"/>
      <c r="K35" s="310"/>
    </row>
    <row r="36" spans="1:11" s="9" customFormat="1" ht="25.15" customHeight="1" x14ac:dyDescent="0.25">
      <c r="A36" s="214" t="s">
        <v>43</v>
      </c>
      <c r="B36" s="215"/>
      <c r="C36" s="215"/>
      <c r="D36" s="216"/>
      <c r="E36" s="217"/>
      <c r="F36" s="270"/>
      <c r="G36" s="271"/>
      <c r="I36" s="310"/>
      <c r="J36" s="310"/>
      <c r="K36" s="310"/>
    </row>
    <row r="37" spans="1:11" s="9" customFormat="1" ht="25.15" customHeight="1" x14ac:dyDescent="0.25">
      <c r="A37" s="196" t="s">
        <v>41</v>
      </c>
      <c r="B37" s="197"/>
      <c r="C37" s="197"/>
      <c r="D37" s="197"/>
      <c r="E37" s="197"/>
      <c r="F37" s="315"/>
      <c r="G37" s="316"/>
      <c r="I37" s="310"/>
      <c r="J37" s="310"/>
      <c r="K37" s="310"/>
    </row>
    <row r="38" spans="1:11" s="9" customFormat="1" ht="25.15" customHeight="1" x14ac:dyDescent="0.25">
      <c r="A38" s="196" t="s">
        <v>1</v>
      </c>
      <c r="B38" s="197"/>
      <c r="C38" s="197"/>
      <c r="D38" s="197"/>
      <c r="E38" s="198"/>
      <c r="F38" s="192"/>
      <c r="G38" s="193"/>
      <c r="I38"/>
      <c r="J38"/>
      <c r="K38"/>
    </row>
    <row r="39" spans="1:11" s="9" customFormat="1" ht="25.15" customHeight="1" x14ac:dyDescent="0.25">
      <c r="A39" s="307" t="s">
        <v>53</v>
      </c>
      <c r="B39" s="308"/>
      <c r="C39" s="308"/>
      <c r="D39" s="308"/>
      <c r="E39" s="309"/>
      <c r="F39" s="192"/>
      <c r="G39" s="193"/>
      <c r="I39"/>
      <c r="J39"/>
      <c r="K39"/>
    </row>
    <row r="40" spans="1:11" s="9" customFormat="1" ht="25.15" customHeight="1" x14ac:dyDescent="0.25">
      <c r="A40" s="196" t="s">
        <v>45</v>
      </c>
      <c r="B40" s="197"/>
      <c r="C40" s="197"/>
      <c r="D40" s="197"/>
      <c r="E40" s="198"/>
      <c r="F40" s="192"/>
      <c r="G40" s="193"/>
      <c r="I40"/>
      <c r="J40"/>
      <c r="K40"/>
    </row>
    <row r="41" spans="1:11" s="9" customFormat="1" ht="25.15" customHeight="1" x14ac:dyDescent="0.25">
      <c r="A41" s="196" t="s">
        <v>46</v>
      </c>
      <c r="B41" s="197"/>
      <c r="C41" s="197"/>
      <c r="D41" s="197"/>
      <c r="E41" s="198"/>
      <c r="F41" s="192"/>
      <c r="G41" s="193"/>
      <c r="I41"/>
      <c r="J41"/>
      <c r="K41"/>
    </row>
    <row r="42" spans="1:11" s="9" customFormat="1" ht="25.15" customHeight="1" thickBot="1" x14ac:dyDescent="0.3">
      <c r="A42" s="317" t="s">
        <v>47</v>
      </c>
      <c r="B42" s="318"/>
      <c r="C42" s="318"/>
      <c r="D42" s="319"/>
      <c r="E42" s="320"/>
      <c r="F42" s="321"/>
      <c r="G42" s="322"/>
      <c r="I42" s="310"/>
      <c r="J42" s="310"/>
      <c r="K42" s="310"/>
    </row>
    <row r="43" spans="1:11" s="9" customFormat="1" ht="15.75" x14ac:dyDescent="0.25">
      <c r="A43" s="10"/>
      <c r="B43" s="10"/>
      <c r="C43" s="10"/>
      <c r="D43" s="10"/>
      <c r="E43" s="10"/>
    </row>
    <row r="44" spans="1:11" x14ac:dyDescent="0.2">
      <c r="A44" s="302" t="s">
        <v>12</v>
      </c>
      <c r="B44" s="302"/>
      <c r="C44" s="302"/>
      <c r="D44" s="302"/>
      <c r="E44" s="302"/>
      <c r="F44" s="302"/>
      <c r="G44" s="302"/>
    </row>
    <row r="46" spans="1:11" x14ac:dyDescent="0.2">
      <c r="A46" s="202" t="s">
        <v>279</v>
      </c>
      <c r="B46" s="202"/>
      <c r="C46" s="202"/>
      <c r="D46" s="202"/>
      <c r="E46" s="202"/>
      <c r="F46" s="202"/>
      <c r="G46" s="202"/>
      <c r="H46" s="202"/>
      <c r="I46" s="202"/>
    </row>
    <row r="47" spans="1:11" x14ac:dyDescent="0.2">
      <c r="A47" s="203"/>
      <c r="B47" s="203"/>
      <c r="C47" s="203"/>
      <c r="D47" s="203"/>
      <c r="E47" s="203"/>
      <c r="F47" s="203"/>
      <c r="G47" s="203"/>
      <c r="H47" s="203"/>
      <c r="I47" s="203"/>
    </row>
    <row r="48" spans="1:11" ht="15" customHeight="1" x14ac:dyDescent="0.2">
      <c r="A48" s="203" t="s">
        <v>13</v>
      </c>
      <c r="B48" s="203"/>
      <c r="C48" s="203"/>
      <c r="D48" s="203"/>
      <c r="E48" s="203"/>
      <c r="F48" s="203"/>
      <c r="G48" s="203"/>
      <c r="H48" s="203"/>
      <c r="I48" s="203"/>
    </row>
    <row r="49" spans="1:9" x14ac:dyDescent="0.2">
      <c r="A49" s="204" t="s">
        <v>40</v>
      </c>
      <c r="B49" s="204"/>
      <c r="C49" s="204"/>
      <c r="D49" s="204"/>
      <c r="E49" s="204"/>
      <c r="F49" s="204"/>
      <c r="G49" s="204"/>
      <c r="H49" s="204"/>
      <c r="I49" s="204"/>
    </row>
    <row r="50" spans="1:9" ht="17.25" customHeight="1" x14ac:dyDescent="0.2">
      <c r="A50" s="205" t="s">
        <v>14</v>
      </c>
      <c r="B50" s="205"/>
      <c r="C50" s="205"/>
      <c r="D50" s="205"/>
      <c r="E50" s="205"/>
      <c r="F50" s="205"/>
      <c r="G50" s="205"/>
      <c r="H50" s="205"/>
      <c r="I50" s="205"/>
    </row>
  </sheetData>
  <mergeCells count="61">
    <mergeCell ref="F31:G31"/>
    <mergeCell ref="F25:H25"/>
    <mergeCell ref="A34:E34"/>
    <mergeCell ref="F34:G34"/>
    <mergeCell ref="A23:M23"/>
    <mergeCell ref="A31:E31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6:G16"/>
    <mergeCell ref="A10:E10"/>
    <mergeCell ref="A49:I49"/>
    <mergeCell ref="A50:I50"/>
    <mergeCell ref="A32:E32"/>
    <mergeCell ref="F32:G32"/>
    <mergeCell ref="A33:E33"/>
    <mergeCell ref="F33:G33"/>
    <mergeCell ref="A35:E35"/>
    <mergeCell ref="F35:G35"/>
    <mergeCell ref="A41:E41"/>
    <mergeCell ref="A40:E40"/>
    <mergeCell ref="A46:I46"/>
    <mergeCell ref="A47:I47"/>
    <mergeCell ref="A48:I48"/>
    <mergeCell ref="I35:K35"/>
    <mergeCell ref="I42:K42"/>
    <mergeCell ref="A44:G44"/>
    <mergeCell ref="F36:G36"/>
    <mergeCell ref="A37:E37"/>
    <mergeCell ref="F37:G37"/>
    <mergeCell ref="A42:E42"/>
    <mergeCell ref="F42:G42"/>
    <mergeCell ref="F38:G38"/>
    <mergeCell ref="F39:G39"/>
    <mergeCell ref="F41:G41"/>
    <mergeCell ref="A38:E38"/>
    <mergeCell ref="A39:E39"/>
    <mergeCell ref="F40:G40"/>
    <mergeCell ref="A18:E18"/>
    <mergeCell ref="A22:G22"/>
    <mergeCell ref="I36:K36"/>
    <mergeCell ref="I37:K37"/>
    <mergeCell ref="A30:E30"/>
    <mergeCell ref="F30:G30"/>
    <mergeCell ref="D26:E26"/>
    <mergeCell ref="F26:H26"/>
    <mergeCell ref="A28:F28"/>
    <mergeCell ref="A29:E29"/>
    <mergeCell ref="F29:G29"/>
    <mergeCell ref="A24:C24"/>
    <mergeCell ref="D24:E24"/>
    <mergeCell ref="F24:H24"/>
    <mergeCell ref="D25:E25"/>
    <mergeCell ref="A36:E36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2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239B-D269-4506-AB87-F987644FA29C}">
  <sheetPr codeName="List17">
    <tabColor rgb="FF92D050"/>
    <pageSetUpPr fitToPage="1"/>
  </sheetPr>
  <dimension ref="A1:O46"/>
  <sheetViews>
    <sheetView topLeftCell="A25" zoomScaleNormal="100" workbookViewId="0">
      <selection activeCell="A32" sqref="A32:E32"/>
    </sheetView>
  </sheetViews>
  <sheetFormatPr defaultColWidth="8.85546875" defaultRowHeight="12.75" x14ac:dyDescent="0.2"/>
  <cols>
    <col min="1" max="1" width="4.42578125" customWidth="1"/>
    <col min="2" max="2" width="13.140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8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79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46.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24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48" t="s">
        <v>136</v>
      </c>
      <c r="B10" s="249"/>
      <c r="C10" s="249"/>
      <c r="D10" s="249"/>
      <c r="E10" s="24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1.5" customHeight="1" x14ac:dyDescent="0.2">
      <c r="A11" s="34" t="s">
        <v>21</v>
      </c>
      <c r="B11" s="29" t="s">
        <v>39</v>
      </c>
      <c r="C11" s="29" t="s">
        <v>6</v>
      </c>
      <c r="D11" s="27" t="s">
        <v>120</v>
      </c>
      <c r="E11" s="28" t="s">
        <v>68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3"/>
    </row>
    <row r="12" spans="1:15" s="7" customFormat="1" ht="33.75" customHeight="1" thickBot="1" x14ac:dyDescent="0.25">
      <c r="A12" s="40" t="s">
        <v>22</v>
      </c>
      <c r="B12" s="37">
        <v>38320</v>
      </c>
      <c r="C12" s="38" t="s">
        <v>137</v>
      </c>
      <c r="D12" s="45" t="s">
        <v>116</v>
      </c>
      <c r="E12" s="55">
        <v>92800</v>
      </c>
      <c r="F12" s="136"/>
      <c r="G12" s="20"/>
      <c r="H12" s="77">
        <f t="shared" ref="H12" si="0">SUM(E12*F12)</f>
        <v>0</v>
      </c>
      <c r="I12" s="77">
        <f t="shared" ref="I12" si="1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5" t="s">
        <v>61</v>
      </c>
      <c r="B13" s="246"/>
      <c r="C13" s="246"/>
      <c r="D13" s="246"/>
      <c r="E13" s="246"/>
      <c r="F13" s="246"/>
      <c r="G13" s="247"/>
      <c r="H13" s="122">
        <f>SUM(H12:H12)</f>
        <v>0</v>
      </c>
      <c r="I13" s="123">
        <f>SUM(I12:I12)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9.25" customHeight="1" thickBot="1" x14ac:dyDescent="0.25">
      <c r="A15" s="248" t="s">
        <v>209</v>
      </c>
      <c r="B15" s="249"/>
      <c r="C15" s="249"/>
      <c r="D15" s="249"/>
      <c r="E15" s="249"/>
      <c r="F15" s="91"/>
      <c r="G15" s="92"/>
      <c r="H15" s="93"/>
      <c r="I15" s="93"/>
      <c r="J15" s="94"/>
      <c r="K15" s="94"/>
      <c r="L15" s="94"/>
      <c r="M15" s="95"/>
      <c r="N15" s="2"/>
    </row>
    <row r="16" spans="1:15" s="6" customFormat="1" ht="91.5" customHeight="1" x14ac:dyDescent="0.2">
      <c r="A16" s="34" t="s">
        <v>21</v>
      </c>
      <c r="B16" s="29" t="s">
        <v>39</v>
      </c>
      <c r="C16" s="29" t="s">
        <v>6</v>
      </c>
      <c r="D16" s="27" t="s">
        <v>120</v>
      </c>
      <c r="E16" s="28" t="s">
        <v>68</v>
      </c>
      <c r="F16" s="29" t="s">
        <v>36</v>
      </c>
      <c r="G16" s="30" t="s">
        <v>37</v>
      </c>
      <c r="H16" s="29" t="s">
        <v>65</v>
      </c>
      <c r="I16" s="29" t="s">
        <v>66</v>
      </c>
      <c r="J16" s="29" t="s">
        <v>38</v>
      </c>
      <c r="K16" s="31" t="s">
        <v>93</v>
      </c>
      <c r="L16" s="31" t="s">
        <v>20</v>
      </c>
      <c r="M16" s="32" t="s">
        <v>0</v>
      </c>
      <c r="N16" s="3"/>
    </row>
    <row r="17" spans="1:14" s="7" customFormat="1" ht="38.25" customHeight="1" x14ac:dyDescent="0.2">
      <c r="A17" s="39" t="s">
        <v>23</v>
      </c>
      <c r="B17" s="37">
        <v>38321</v>
      </c>
      <c r="C17" s="38" t="s">
        <v>206</v>
      </c>
      <c r="D17" s="46" t="s">
        <v>116</v>
      </c>
      <c r="E17" s="55">
        <v>50400</v>
      </c>
      <c r="F17" s="75"/>
      <c r="G17" s="20"/>
      <c r="H17" s="77">
        <f t="shared" ref="H17:H20" si="2">SUM(E17*F17)</f>
        <v>0</v>
      </c>
      <c r="I17" s="77">
        <f t="shared" ref="I17:I20" si="3">H17+(H17*G17)</f>
        <v>0</v>
      </c>
      <c r="J17" s="22"/>
      <c r="K17" s="22"/>
      <c r="L17" s="35"/>
      <c r="M17" s="23"/>
      <c r="N17" s="2"/>
    </row>
    <row r="18" spans="1:14" s="7" customFormat="1" ht="37.5" customHeight="1" x14ac:dyDescent="0.2">
      <c r="A18" s="40" t="s">
        <v>24</v>
      </c>
      <c r="B18" s="47">
        <v>38322</v>
      </c>
      <c r="C18" s="38" t="s">
        <v>207</v>
      </c>
      <c r="D18" s="46" t="s">
        <v>116</v>
      </c>
      <c r="E18" s="55">
        <v>51760</v>
      </c>
      <c r="F18" s="75"/>
      <c r="G18" s="20"/>
      <c r="H18" s="77">
        <f t="shared" si="2"/>
        <v>0</v>
      </c>
      <c r="I18" s="77">
        <f t="shared" si="3"/>
        <v>0</v>
      </c>
      <c r="J18" s="22"/>
      <c r="K18" s="22"/>
      <c r="L18" s="35"/>
      <c r="M18" s="23"/>
      <c r="N18" s="2"/>
    </row>
    <row r="19" spans="1:14" s="7" customFormat="1" ht="37.5" customHeight="1" x14ac:dyDescent="0.2">
      <c r="A19" s="40" t="s">
        <v>25</v>
      </c>
      <c r="B19" s="47">
        <v>38424</v>
      </c>
      <c r="C19" s="54" t="s">
        <v>280</v>
      </c>
      <c r="D19" s="190" t="s">
        <v>116</v>
      </c>
      <c r="E19" s="134">
        <v>23190</v>
      </c>
      <c r="F19" s="191"/>
      <c r="G19" s="155"/>
      <c r="H19" s="156"/>
      <c r="I19" s="156"/>
      <c r="J19" s="157"/>
      <c r="K19" s="157"/>
      <c r="L19" s="158"/>
      <c r="M19" s="159"/>
      <c r="N19" s="2"/>
    </row>
    <row r="20" spans="1:14" s="7" customFormat="1" ht="49.5" customHeight="1" thickBot="1" x14ac:dyDescent="0.25">
      <c r="A20" s="40" t="s">
        <v>26</v>
      </c>
      <c r="B20" s="48">
        <v>38323</v>
      </c>
      <c r="C20" s="49" t="s">
        <v>208</v>
      </c>
      <c r="D20" s="50" t="s">
        <v>116</v>
      </c>
      <c r="E20" s="57">
        <v>73010</v>
      </c>
      <c r="F20" s="76"/>
      <c r="G20" s="21"/>
      <c r="H20" s="78">
        <f t="shared" si="2"/>
        <v>0</v>
      </c>
      <c r="I20" s="78">
        <f t="shared" si="3"/>
        <v>0</v>
      </c>
      <c r="J20" s="24"/>
      <c r="K20" s="24"/>
      <c r="L20" s="36"/>
      <c r="M20" s="25"/>
      <c r="N20" s="2"/>
    </row>
    <row r="21" spans="1:14" s="6" customFormat="1" ht="25.9" customHeight="1" thickBot="1" x14ac:dyDescent="0.3">
      <c r="A21" s="245" t="s">
        <v>61</v>
      </c>
      <c r="B21" s="246"/>
      <c r="C21" s="246"/>
      <c r="D21" s="246"/>
      <c r="E21" s="246"/>
      <c r="F21" s="246"/>
      <c r="G21" s="247"/>
      <c r="H21" s="122">
        <f>SUM(H17:H20)</f>
        <v>0</v>
      </c>
      <c r="I21" s="123">
        <f>SUM(I17:I20)</f>
        <v>0</v>
      </c>
      <c r="J21" s="69"/>
      <c r="K21" s="70"/>
      <c r="L21" s="70"/>
      <c r="M21" s="70"/>
    </row>
    <row r="22" spans="1:14" s="6" customFormat="1" ht="25.9" customHeight="1" x14ac:dyDescent="0.25">
      <c r="A22" s="125"/>
      <c r="B22" s="125"/>
      <c r="C22" s="125"/>
      <c r="D22" s="125"/>
      <c r="E22" s="125"/>
      <c r="F22" s="125"/>
      <c r="G22" s="125"/>
      <c r="H22" s="126"/>
      <c r="I22" s="127"/>
      <c r="J22" s="3"/>
      <c r="K22" s="3"/>
      <c r="L22" s="3"/>
      <c r="M22" s="3"/>
    </row>
    <row r="23" spans="1:14" s="6" customFormat="1" ht="10.15" customHeight="1" thickBot="1" x14ac:dyDescent="0.25">
      <c r="A23" s="222"/>
      <c r="B23" s="222"/>
      <c r="C23" s="222"/>
      <c r="D23" s="223"/>
      <c r="E23" s="223"/>
      <c r="F23" s="223"/>
      <c r="G23" s="223"/>
      <c r="H23" s="223"/>
      <c r="I23" s="223"/>
      <c r="J23" s="223"/>
      <c r="K23" s="223"/>
      <c r="L23" s="223"/>
      <c r="M23" s="223"/>
    </row>
    <row r="24" spans="1:14" ht="30" customHeight="1" thickBot="1" x14ac:dyDescent="0.3">
      <c r="A24" s="299" t="s">
        <v>80</v>
      </c>
      <c r="B24" s="300"/>
      <c r="C24" s="301"/>
      <c r="D24" s="311" t="s">
        <v>16</v>
      </c>
      <c r="E24" s="312"/>
      <c r="F24" s="226">
        <f>H13+H21</f>
        <v>0</v>
      </c>
      <c r="G24" s="227"/>
      <c r="H24" s="228"/>
    </row>
    <row r="25" spans="1:14" ht="30" customHeight="1" thickBot="1" x14ac:dyDescent="0.3">
      <c r="A25" s="13"/>
      <c r="B25" s="13"/>
      <c r="C25" s="13"/>
      <c r="D25" s="313" t="s">
        <v>18</v>
      </c>
      <c r="E25" s="314"/>
      <c r="F25" s="231">
        <f>F26-F24</f>
        <v>0</v>
      </c>
      <c r="G25" s="232"/>
      <c r="H25" s="233"/>
    </row>
    <row r="26" spans="1:14" ht="30" customHeight="1" thickBot="1" x14ac:dyDescent="0.3">
      <c r="A26" s="11"/>
      <c r="B26" s="11"/>
      <c r="C26" s="11"/>
      <c r="D26" s="286" t="s">
        <v>17</v>
      </c>
      <c r="E26" s="287"/>
      <c r="F26" s="252">
        <f>I13+I21</f>
        <v>0</v>
      </c>
      <c r="G26" s="232"/>
      <c r="H26" s="233"/>
    </row>
    <row r="27" spans="1:14" s="6" customFormat="1" ht="10.15" customHeigh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4" s="6" customFormat="1" ht="25.15" customHeight="1" thickBot="1" x14ac:dyDescent="0.25">
      <c r="A28" s="256" t="s">
        <v>10</v>
      </c>
      <c r="B28" s="256"/>
      <c r="C28" s="256"/>
      <c r="D28" s="256"/>
      <c r="E28" s="256"/>
      <c r="F28" s="257"/>
      <c r="G28"/>
      <c r="H28"/>
      <c r="I28"/>
      <c r="J28"/>
      <c r="K28"/>
      <c r="L28"/>
      <c r="M28"/>
    </row>
    <row r="29" spans="1:14" s="9" customFormat="1" ht="36" customHeight="1" thickBot="1" x14ac:dyDescent="0.3">
      <c r="A29" s="218" t="s">
        <v>48</v>
      </c>
      <c r="B29" s="219"/>
      <c r="C29" s="219"/>
      <c r="D29" s="219"/>
      <c r="E29" s="219"/>
      <c r="F29" s="220" t="s">
        <v>8</v>
      </c>
      <c r="G29" s="221"/>
    </row>
    <row r="30" spans="1:14" s="9" customFormat="1" ht="31.5" customHeight="1" x14ac:dyDescent="0.25">
      <c r="A30" s="234" t="s">
        <v>44</v>
      </c>
      <c r="B30" s="235"/>
      <c r="C30" s="235"/>
      <c r="D30" s="236"/>
      <c r="E30" s="236"/>
      <c r="F30" s="281"/>
      <c r="G30" s="282"/>
    </row>
    <row r="31" spans="1:14" s="9" customFormat="1" ht="57" customHeight="1" x14ac:dyDescent="0.25">
      <c r="A31" s="209" t="s">
        <v>11</v>
      </c>
      <c r="B31" s="210"/>
      <c r="C31" s="210"/>
      <c r="D31" s="211"/>
      <c r="E31" s="211"/>
      <c r="F31" s="270"/>
      <c r="G31" s="271"/>
    </row>
    <row r="32" spans="1:14" s="9" customFormat="1" ht="25.15" customHeight="1" x14ac:dyDescent="0.25">
      <c r="A32" s="206" t="s">
        <v>293</v>
      </c>
      <c r="B32" s="207"/>
      <c r="C32" s="207"/>
      <c r="D32" s="207"/>
      <c r="E32" s="207"/>
      <c r="F32" s="270"/>
      <c r="G32" s="271"/>
    </row>
    <row r="33" spans="1:12" s="9" customFormat="1" ht="25.15" customHeight="1" x14ac:dyDescent="0.25">
      <c r="A33" s="196" t="s">
        <v>7</v>
      </c>
      <c r="B33" s="197"/>
      <c r="C33" s="197"/>
      <c r="D33" s="197"/>
      <c r="E33" s="197"/>
      <c r="F33" s="270"/>
      <c r="G33" s="271"/>
    </row>
    <row r="34" spans="1:12" s="9" customFormat="1" ht="25.15" customHeight="1" x14ac:dyDescent="0.25">
      <c r="A34" s="196" t="s">
        <v>236</v>
      </c>
      <c r="B34" s="197"/>
      <c r="C34" s="197"/>
      <c r="D34" s="197"/>
      <c r="E34" s="198"/>
      <c r="F34" s="192"/>
      <c r="G34" s="193"/>
    </row>
    <row r="35" spans="1:12" s="9" customFormat="1" ht="25.15" customHeight="1" x14ac:dyDescent="0.25">
      <c r="A35" s="196" t="s">
        <v>54</v>
      </c>
      <c r="B35" s="197"/>
      <c r="C35" s="197"/>
      <c r="D35" s="197"/>
      <c r="E35" s="198"/>
      <c r="F35" s="192"/>
      <c r="G35" s="193"/>
    </row>
    <row r="36" spans="1:12" s="9" customFormat="1" ht="25.15" customHeight="1" x14ac:dyDescent="0.25">
      <c r="A36" s="327" t="s">
        <v>47</v>
      </c>
      <c r="B36" s="328"/>
      <c r="C36" s="328"/>
      <c r="D36" s="328"/>
      <c r="E36" s="329"/>
      <c r="F36" s="270"/>
      <c r="G36" s="271"/>
      <c r="I36" s="310"/>
      <c r="J36" s="310"/>
      <c r="K36" s="310"/>
    </row>
    <row r="37" spans="1:12" s="9" customFormat="1" ht="25.15" customHeight="1" thickBot="1" x14ac:dyDescent="0.3">
      <c r="A37" s="323" t="s">
        <v>55</v>
      </c>
      <c r="B37" s="324"/>
      <c r="C37" s="324"/>
      <c r="D37" s="324"/>
      <c r="E37" s="325"/>
      <c r="F37" s="194"/>
      <c r="G37" s="195"/>
      <c r="I37"/>
      <c r="J37" s="326"/>
      <c r="K37" s="326"/>
      <c r="L37" s="326"/>
    </row>
    <row r="38" spans="1:12" s="9" customFormat="1" ht="15.75" x14ac:dyDescent="0.25">
      <c r="A38" s="10"/>
      <c r="B38" s="10"/>
      <c r="C38" s="10"/>
      <c r="D38" s="10"/>
      <c r="E38" s="10"/>
    </row>
    <row r="39" spans="1:12" x14ac:dyDescent="0.2">
      <c r="A39" s="302" t="s">
        <v>12</v>
      </c>
      <c r="B39" s="302"/>
      <c r="C39" s="302"/>
      <c r="D39" s="302"/>
      <c r="E39" s="302"/>
      <c r="F39" s="302"/>
      <c r="G39" s="302"/>
    </row>
    <row r="41" spans="1:12" x14ac:dyDescent="0.2">
      <c r="A41" s="202" t="s">
        <v>279</v>
      </c>
      <c r="B41" s="202"/>
      <c r="C41" s="202"/>
      <c r="D41" s="202"/>
      <c r="E41" s="202"/>
      <c r="F41" s="202"/>
      <c r="G41" s="202"/>
      <c r="H41" s="202"/>
      <c r="I41" s="202"/>
    </row>
    <row r="42" spans="1:12" x14ac:dyDescent="0.2">
      <c r="A42" s="203"/>
      <c r="B42" s="203"/>
      <c r="C42" s="203"/>
      <c r="D42" s="203"/>
      <c r="E42" s="203"/>
      <c r="F42" s="203"/>
      <c r="G42" s="203"/>
      <c r="H42" s="203"/>
      <c r="I42" s="203"/>
    </row>
    <row r="43" spans="1:12" ht="21" customHeight="1" x14ac:dyDescent="0.2">
      <c r="A43" s="203" t="s">
        <v>13</v>
      </c>
      <c r="B43" s="203"/>
      <c r="C43" s="203"/>
      <c r="D43" s="203"/>
      <c r="E43" s="203"/>
      <c r="F43" s="203"/>
      <c r="G43" s="203"/>
      <c r="H43" s="203"/>
      <c r="I43" s="203"/>
    </row>
    <row r="44" spans="1:12" x14ac:dyDescent="0.2">
      <c r="A44" s="204" t="s">
        <v>40</v>
      </c>
      <c r="B44" s="204"/>
      <c r="C44" s="204"/>
      <c r="D44" s="204"/>
      <c r="E44" s="204"/>
      <c r="F44" s="204"/>
      <c r="G44" s="204"/>
      <c r="H44" s="204"/>
      <c r="I44" s="204"/>
    </row>
    <row r="45" spans="1:12" ht="17.25" customHeight="1" x14ac:dyDescent="0.2">
      <c r="A45" s="205" t="s">
        <v>14</v>
      </c>
      <c r="B45" s="205"/>
      <c r="C45" s="205"/>
      <c r="D45" s="205"/>
      <c r="E45" s="205"/>
      <c r="F45" s="205"/>
      <c r="G45" s="205"/>
      <c r="H45" s="205"/>
      <c r="I45" s="205"/>
    </row>
    <row r="46" spans="1:12" x14ac:dyDescent="0.2">
      <c r="A46" s="84"/>
      <c r="B46" s="84"/>
      <c r="C46" s="84"/>
      <c r="D46" s="84"/>
      <c r="E46" s="84"/>
      <c r="F46" s="84"/>
      <c r="G46" s="84"/>
      <c r="H46" s="84"/>
      <c r="I46" s="84"/>
    </row>
  </sheetData>
  <mergeCells count="49">
    <mergeCell ref="A23:M23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10:E10"/>
    <mergeCell ref="A15:E15"/>
    <mergeCell ref="A21:G21"/>
    <mergeCell ref="A31:E31"/>
    <mergeCell ref="F31:G31"/>
    <mergeCell ref="A24:C24"/>
    <mergeCell ref="D24:E24"/>
    <mergeCell ref="F24:H24"/>
    <mergeCell ref="D25:E25"/>
    <mergeCell ref="F25:H25"/>
    <mergeCell ref="D26:E26"/>
    <mergeCell ref="F26:H26"/>
    <mergeCell ref="A28:F28"/>
    <mergeCell ref="A29:E29"/>
    <mergeCell ref="F29:G29"/>
    <mergeCell ref="A30:E30"/>
    <mergeCell ref="F30:G30"/>
    <mergeCell ref="A32:E32"/>
    <mergeCell ref="F32:G32"/>
    <mergeCell ref="A33:E33"/>
    <mergeCell ref="F33:G33"/>
    <mergeCell ref="F36:G36"/>
    <mergeCell ref="A34:E34"/>
    <mergeCell ref="F34:G34"/>
    <mergeCell ref="A44:I44"/>
    <mergeCell ref="A45:I45"/>
    <mergeCell ref="A39:G39"/>
    <mergeCell ref="A41:I41"/>
    <mergeCell ref="A42:I42"/>
    <mergeCell ref="A37:E37"/>
    <mergeCell ref="A35:E35"/>
    <mergeCell ref="F35:G35"/>
    <mergeCell ref="I36:K36"/>
    <mergeCell ref="A43:I43"/>
    <mergeCell ref="J37:L37"/>
    <mergeCell ref="A36:E36"/>
    <mergeCell ref="F37:G37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0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D80C-4C4F-48FA-8CBA-237A4129333C}">
  <sheetPr>
    <tabColor rgb="FF92D050"/>
    <pageSetUpPr fitToPage="1"/>
  </sheetPr>
  <dimension ref="A1:O44"/>
  <sheetViews>
    <sheetView topLeftCell="A19" zoomScaleNormal="100" workbookViewId="0">
      <selection activeCell="A31" sqref="A31:E31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8.285156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105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46.5" customHeight="1" thickBot="1" x14ac:dyDescent="0.25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7" customFormat="1" ht="25.5" customHeight="1" thickBot="1" x14ac:dyDescent="0.25">
      <c r="A9" s="248" t="s">
        <v>145</v>
      </c>
      <c r="B9" s="249"/>
      <c r="C9" s="249"/>
      <c r="D9" s="249"/>
      <c r="E9" s="249"/>
      <c r="F9" s="91"/>
      <c r="G9" s="92"/>
      <c r="H9" s="93"/>
      <c r="I9" s="93"/>
      <c r="J9" s="94"/>
      <c r="K9" s="94"/>
      <c r="L9" s="94"/>
      <c r="M9" s="95"/>
      <c r="N9" s="2"/>
    </row>
    <row r="10" spans="1:15" s="6" customFormat="1" ht="87" customHeight="1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64</v>
      </c>
      <c r="F10" s="29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42" customHeight="1" x14ac:dyDescent="0.2">
      <c r="A11" s="40" t="s">
        <v>22</v>
      </c>
      <c r="B11" s="37">
        <v>38324</v>
      </c>
      <c r="C11" s="38" t="s">
        <v>106</v>
      </c>
      <c r="D11" s="145" t="s">
        <v>116</v>
      </c>
      <c r="E11" s="55">
        <v>122000</v>
      </c>
      <c r="F11" s="136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2" customHeight="1" x14ac:dyDescent="0.2">
      <c r="A12" s="39" t="s">
        <v>23</v>
      </c>
      <c r="B12" s="37">
        <v>38325</v>
      </c>
      <c r="C12" s="38" t="s">
        <v>107</v>
      </c>
      <c r="D12" s="145" t="s">
        <v>116</v>
      </c>
      <c r="E12" s="55">
        <v>21200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2" customHeight="1" x14ac:dyDescent="0.2">
      <c r="A13" s="40" t="s">
        <v>24</v>
      </c>
      <c r="B13" s="37">
        <v>38326</v>
      </c>
      <c r="C13" s="38" t="s">
        <v>148</v>
      </c>
      <c r="D13" s="145" t="s">
        <v>116</v>
      </c>
      <c r="E13" s="55">
        <v>28200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2" customHeight="1" thickBot="1" x14ac:dyDescent="0.25">
      <c r="A14" s="40" t="s">
        <v>25</v>
      </c>
      <c r="B14" s="37">
        <v>38327</v>
      </c>
      <c r="C14" s="38" t="s">
        <v>108</v>
      </c>
      <c r="D14" s="146" t="s">
        <v>116</v>
      </c>
      <c r="E14" s="55">
        <v>168600</v>
      </c>
      <c r="F14" s="75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6" customFormat="1" ht="25.9" customHeight="1" thickBot="1" x14ac:dyDescent="0.3">
      <c r="A15" s="245" t="s">
        <v>61</v>
      </c>
      <c r="B15" s="246"/>
      <c r="C15" s="246"/>
      <c r="D15" s="246"/>
      <c r="E15" s="246"/>
      <c r="F15" s="246"/>
      <c r="G15" s="247"/>
      <c r="H15" s="79">
        <f>SUM(H11:H14)</f>
        <v>0</v>
      </c>
      <c r="I15" s="80">
        <f>SUM(I11:I14)</f>
        <v>0</v>
      </c>
      <c r="J15" s="69"/>
      <c r="K15" s="70"/>
      <c r="L15" s="70"/>
      <c r="M15" s="70"/>
    </row>
    <row r="16" spans="1:15" s="6" customFormat="1" ht="25.9" customHeight="1" thickBot="1" x14ac:dyDescent="0.3">
      <c r="A16" s="128"/>
      <c r="B16" s="128"/>
      <c r="C16" s="128"/>
      <c r="D16" s="128"/>
      <c r="E16" s="128"/>
      <c r="F16" s="128"/>
      <c r="G16" s="128"/>
      <c r="H16" s="126"/>
      <c r="I16" s="127"/>
      <c r="J16" s="3"/>
      <c r="K16" s="3"/>
      <c r="L16" s="3"/>
      <c r="M16" s="3"/>
    </row>
    <row r="17" spans="1:14" s="7" customFormat="1" ht="25.5" customHeight="1" thickBot="1" x14ac:dyDescent="0.25">
      <c r="A17" s="248" t="s">
        <v>146</v>
      </c>
      <c r="B17" s="249"/>
      <c r="C17" s="249"/>
      <c r="D17" s="249"/>
      <c r="E17" s="249"/>
      <c r="F17" s="91"/>
      <c r="G17" s="92"/>
      <c r="H17" s="93"/>
      <c r="I17" s="93"/>
      <c r="J17" s="94"/>
      <c r="K17" s="94"/>
      <c r="L17" s="94"/>
      <c r="M17" s="95"/>
      <c r="N17" s="2"/>
    </row>
    <row r="18" spans="1:14" s="6" customFormat="1" ht="87" customHeight="1" x14ac:dyDescent="0.2">
      <c r="A18" s="34" t="s">
        <v>21</v>
      </c>
      <c r="B18" s="29" t="s">
        <v>39</v>
      </c>
      <c r="C18" s="29" t="s">
        <v>6</v>
      </c>
      <c r="D18" s="27" t="s">
        <v>120</v>
      </c>
      <c r="E18" s="28" t="s">
        <v>64</v>
      </c>
      <c r="F18" s="29" t="s">
        <v>36</v>
      </c>
      <c r="G18" s="30" t="s">
        <v>37</v>
      </c>
      <c r="H18" s="29" t="s">
        <v>65</v>
      </c>
      <c r="I18" s="29" t="s">
        <v>66</v>
      </c>
      <c r="J18" s="29" t="s">
        <v>38</v>
      </c>
      <c r="K18" s="31" t="s">
        <v>93</v>
      </c>
      <c r="L18" s="31" t="s">
        <v>20</v>
      </c>
      <c r="M18" s="32" t="s">
        <v>0</v>
      </c>
      <c r="N18" s="3"/>
    </row>
    <row r="19" spans="1:14" s="7" customFormat="1" ht="34.5" customHeight="1" x14ac:dyDescent="0.2">
      <c r="A19" s="40" t="s">
        <v>26</v>
      </c>
      <c r="B19" s="37">
        <v>38328</v>
      </c>
      <c r="C19" s="38" t="s">
        <v>149</v>
      </c>
      <c r="D19" s="147" t="s">
        <v>116</v>
      </c>
      <c r="E19" s="55">
        <v>4600</v>
      </c>
      <c r="F19" s="136"/>
      <c r="G19" s="20"/>
      <c r="H19" s="77">
        <f t="shared" ref="H19:H20" si="2">SUM(E19*F19)</f>
        <v>0</v>
      </c>
      <c r="I19" s="77">
        <f t="shared" ref="I19:I20" si="3">H19+(H19*G19)</f>
        <v>0</v>
      </c>
      <c r="J19" s="22"/>
      <c r="K19" s="22"/>
      <c r="L19" s="35"/>
      <c r="M19" s="23"/>
      <c r="N19" s="2"/>
    </row>
    <row r="20" spans="1:14" s="7" customFormat="1" ht="31.5" customHeight="1" thickBot="1" x14ac:dyDescent="0.25">
      <c r="A20" s="40" t="s">
        <v>27</v>
      </c>
      <c r="B20" s="47" t="s">
        <v>247</v>
      </c>
      <c r="C20" s="54" t="s">
        <v>150</v>
      </c>
      <c r="D20" s="133" t="s">
        <v>116</v>
      </c>
      <c r="E20" s="134">
        <v>2000</v>
      </c>
      <c r="F20" s="136"/>
      <c r="G20" s="20"/>
      <c r="H20" s="77">
        <f t="shared" si="2"/>
        <v>0</v>
      </c>
      <c r="I20" s="77">
        <f t="shared" si="3"/>
        <v>0</v>
      </c>
      <c r="J20" s="22"/>
      <c r="K20" s="22"/>
      <c r="L20" s="35"/>
      <c r="M20" s="25"/>
      <c r="N20" s="2"/>
    </row>
    <row r="21" spans="1:14" s="6" customFormat="1" ht="25.9" customHeight="1" thickBot="1" x14ac:dyDescent="0.3">
      <c r="A21" s="245" t="s">
        <v>61</v>
      </c>
      <c r="B21" s="246"/>
      <c r="C21" s="246"/>
      <c r="D21" s="246"/>
      <c r="E21" s="246"/>
      <c r="F21" s="246"/>
      <c r="G21" s="247"/>
      <c r="H21" s="79">
        <f>SUM(H19:H20)</f>
        <v>0</v>
      </c>
      <c r="I21" s="80">
        <f>SUM(I19:I20)</f>
        <v>0</v>
      </c>
      <c r="J21" s="69"/>
      <c r="K21" s="70"/>
      <c r="L21" s="70"/>
      <c r="M21" s="70"/>
    </row>
    <row r="22" spans="1:14" s="6" customFormat="1" ht="15" customHeight="1" thickBot="1" x14ac:dyDescent="0.3">
      <c r="A22" s="128"/>
      <c r="B22" s="128"/>
      <c r="C22" s="128"/>
      <c r="D22" s="128"/>
      <c r="E22" s="128"/>
      <c r="F22" s="128"/>
      <c r="G22" s="128"/>
      <c r="H22" s="126"/>
      <c r="I22" s="127"/>
      <c r="J22" s="3"/>
      <c r="K22" s="3"/>
      <c r="L22" s="3"/>
      <c r="M22" s="3"/>
    </row>
    <row r="23" spans="1:14" ht="30" customHeight="1" thickBot="1" x14ac:dyDescent="0.3">
      <c r="A23" s="299" t="s">
        <v>81</v>
      </c>
      <c r="B23" s="300"/>
      <c r="C23" s="301"/>
      <c r="D23" s="311" t="s">
        <v>16</v>
      </c>
      <c r="E23" s="312"/>
      <c r="F23" s="226">
        <f>H15+H21</f>
        <v>0</v>
      </c>
      <c r="G23" s="227"/>
      <c r="H23" s="228"/>
    </row>
    <row r="24" spans="1:14" ht="30" customHeight="1" thickBot="1" x14ac:dyDescent="0.3">
      <c r="A24" s="13"/>
      <c r="B24" s="13"/>
      <c r="C24" s="13"/>
      <c r="D24" s="313" t="s">
        <v>18</v>
      </c>
      <c r="E24" s="314"/>
      <c r="F24" s="231">
        <f>F25-F23</f>
        <v>0</v>
      </c>
      <c r="G24" s="232"/>
      <c r="H24" s="233"/>
    </row>
    <row r="25" spans="1:14" ht="30" customHeight="1" thickBot="1" x14ac:dyDescent="0.3">
      <c r="A25" s="11"/>
      <c r="B25" s="11"/>
      <c r="C25" s="11"/>
      <c r="D25" s="286" t="s">
        <v>17</v>
      </c>
      <c r="E25" s="287"/>
      <c r="F25" s="252">
        <f>I15+I21</f>
        <v>0</v>
      </c>
      <c r="G25" s="232"/>
      <c r="H25" s="233"/>
    </row>
    <row r="26" spans="1:14" s="6" customFormat="1" ht="10.15" customHeight="1" x14ac:dyDescent="0.2">
      <c r="A26" s="14"/>
      <c r="B26" s="14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4" s="6" customFormat="1" ht="25.15" customHeight="1" thickBot="1" x14ac:dyDescent="0.25">
      <c r="A27" s="256" t="s">
        <v>10</v>
      </c>
      <c r="B27" s="256"/>
      <c r="C27" s="256"/>
      <c r="D27" s="256"/>
      <c r="E27" s="256"/>
      <c r="F27" s="257"/>
      <c r="G27"/>
      <c r="H27"/>
      <c r="I27"/>
      <c r="J27"/>
      <c r="K27"/>
      <c r="L27"/>
      <c r="M27"/>
    </row>
    <row r="28" spans="1:14" s="9" customFormat="1" ht="36" customHeight="1" thickBot="1" x14ac:dyDescent="0.3">
      <c r="A28" s="218" t="s">
        <v>147</v>
      </c>
      <c r="B28" s="219"/>
      <c r="C28" s="219"/>
      <c r="D28" s="219"/>
      <c r="E28" s="219"/>
      <c r="F28" s="220" t="s">
        <v>8</v>
      </c>
      <c r="G28" s="221"/>
    </row>
    <row r="29" spans="1:14" s="9" customFormat="1" ht="31.5" customHeight="1" x14ac:dyDescent="0.25">
      <c r="A29" s="234" t="s">
        <v>44</v>
      </c>
      <c r="B29" s="235"/>
      <c r="C29" s="235"/>
      <c r="D29" s="236"/>
      <c r="E29" s="236"/>
      <c r="F29" s="237"/>
      <c r="G29" s="238"/>
    </row>
    <row r="30" spans="1:14" s="9" customFormat="1" ht="57" customHeight="1" x14ac:dyDescent="0.25">
      <c r="A30" s="209" t="s">
        <v>11</v>
      </c>
      <c r="B30" s="210"/>
      <c r="C30" s="210"/>
      <c r="D30" s="211"/>
      <c r="E30" s="211"/>
      <c r="F30" s="212"/>
      <c r="G30" s="213"/>
    </row>
    <row r="31" spans="1:14" s="9" customFormat="1" ht="25.15" customHeight="1" x14ac:dyDescent="0.25">
      <c r="A31" s="206" t="s">
        <v>293</v>
      </c>
      <c r="B31" s="207"/>
      <c r="C31" s="207"/>
      <c r="D31" s="207"/>
      <c r="E31" s="207"/>
      <c r="F31" s="212"/>
      <c r="G31" s="213"/>
    </row>
    <row r="32" spans="1:14" s="9" customFormat="1" ht="25.15" customHeight="1" x14ac:dyDescent="0.25">
      <c r="A32" s="196" t="s">
        <v>7</v>
      </c>
      <c r="B32" s="197"/>
      <c r="C32" s="197"/>
      <c r="D32" s="197"/>
      <c r="E32" s="197"/>
      <c r="F32" s="212"/>
      <c r="G32" s="213"/>
    </row>
    <row r="33" spans="1:12" s="9" customFormat="1" ht="25.15" customHeight="1" x14ac:dyDescent="0.25">
      <c r="A33" s="196" t="s">
        <v>236</v>
      </c>
      <c r="B33" s="197"/>
      <c r="C33" s="197"/>
      <c r="D33" s="197"/>
      <c r="E33" s="198"/>
      <c r="F33" s="192"/>
      <c r="G33" s="193"/>
    </row>
    <row r="34" spans="1:12" s="9" customFormat="1" ht="25.15" customHeight="1" x14ac:dyDescent="0.25">
      <c r="A34" s="327" t="s">
        <v>62</v>
      </c>
      <c r="B34" s="328"/>
      <c r="C34" s="328"/>
      <c r="D34" s="328"/>
      <c r="E34" s="329"/>
      <c r="F34" s="212"/>
      <c r="G34" s="213"/>
      <c r="I34" s="310"/>
      <c r="J34" s="310"/>
      <c r="K34" s="310"/>
    </row>
    <row r="35" spans="1:12" s="9" customFormat="1" ht="25.15" customHeight="1" x14ac:dyDescent="0.25">
      <c r="A35" s="327" t="s">
        <v>63</v>
      </c>
      <c r="B35" s="328"/>
      <c r="C35" s="328"/>
      <c r="D35" s="328"/>
      <c r="E35" s="329"/>
      <c r="F35" s="192"/>
      <c r="G35" s="193"/>
      <c r="I35"/>
      <c r="J35" s="330"/>
      <c r="K35" s="330"/>
      <c r="L35" s="330"/>
    </row>
    <row r="36" spans="1:12" s="9" customFormat="1" ht="25.15" customHeight="1" thickBot="1" x14ac:dyDescent="0.3">
      <c r="A36" s="323" t="s">
        <v>2</v>
      </c>
      <c r="B36" s="324"/>
      <c r="C36" s="324"/>
      <c r="D36" s="324"/>
      <c r="E36" s="325"/>
      <c r="F36" s="194"/>
      <c r="G36" s="195"/>
      <c r="I36"/>
      <c r="J36" s="326"/>
      <c r="K36" s="326"/>
      <c r="L36" s="326"/>
    </row>
    <row r="37" spans="1:12" s="9" customFormat="1" ht="15.75" x14ac:dyDescent="0.25">
      <c r="A37" s="10"/>
      <c r="B37" s="10"/>
      <c r="C37" s="10"/>
      <c r="D37" s="10"/>
      <c r="E37" s="10"/>
    </row>
    <row r="38" spans="1:12" x14ac:dyDescent="0.2">
      <c r="A38" s="302" t="s">
        <v>12</v>
      </c>
      <c r="B38" s="302"/>
      <c r="C38" s="302"/>
      <c r="D38" s="302"/>
      <c r="E38" s="302"/>
      <c r="F38" s="302"/>
      <c r="G38" s="302"/>
    </row>
    <row r="40" spans="1:12" x14ac:dyDescent="0.2">
      <c r="A40" s="202" t="s">
        <v>279</v>
      </c>
      <c r="B40" s="202"/>
      <c r="C40" s="202"/>
      <c r="D40" s="202"/>
      <c r="E40" s="202"/>
      <c r="F40" s="202"/>
      <c r="G40" s="202"/>
      <c r="H40" s="202"/>
      <c r="I40" s="202"/>
    </row>
    <row r="41" spans="1:12" x14ac:dyDescent="0.2">
      <c r="A41" s="203"/>
      <c r="B41" s="203"/>
      <c r="C41" s="203"/>
      <c r="D41" s="203"/>
      <c r="E41" s="203"/>
      <c r="F41" s="203"/>
      <c r="G41" s="203"/>
      <c r="H41" s="203"/>
      <c r="I41" s="203"/>
    </row>
    <row r="42" spans="1:12" ht="29.25" customHeight="1" x14ac:dyDescent="0.2">
      <c r="A42" s="203" t="s">
        <v>13</v>
      </c>
      <c r="B42" s="203"/>
      <c r="C42" s="203"/>
      <c r="D42" s="203"/>
      <c r="E42" s="203"/>
      <c r="F42" s="203"/>
      <c r="G42" s="203"/>
      <c r="H42" s="203"/>
      <c r="I42" s="203"/>
    </row>
    <row r="43" spans="1:12" x14ac:dyDescent="0.2">
      <c r="A43" s="204" t="s">
        <v>40</v>
      </c>
      <c r="B43" s="204"/>
      <c r="C43" s="204"/>
      <c r="D43" s="204"/>
      <c r="E43" s="204"/>
      <c r="F43" s="204"/>
      <c r="G43" s="204"/>
      <c r="H43" s="204"/>
      <c r="I43" s="204"/>
    </row>
    <row r="44" spans="1:12" ht="17.25" customHeight="1" x14ac:dyDescent="0.2">
      <c r="A44" s="205" t="s">
        <v>14</v>
      </c>
      <c r="B44" s="205"/>
      <c r="C44" s="205"/>
      <c r="D44" s="205"/>
      <c r="E44" s="205"/>
      <c r="F44" s="205"/>
      <c r="G44" s="205"/>
      <c r="H44" s="205"/>
      <c r="I44" s="205"/>
    </row>
  </sheetData>
  <mergeCells count="49">
    <mergeCell ref="A17:E17"/>
    <mergeCell ref="A21:G21"/>
    <mergeCell ref="A5:D5"/>
    <mergeCell ref="E5:M5"/>
    <mergeCell ref="A7:M7"/>
    <mergeCell ref="A8:M8"/>
    <mergeCell ref="A15:G15"/>
    <mergeCell ref="A9:E9"/>
    <mergeCell ref="H1:M1"/>
    <mergeCell ref="A2:M2"/>
    <mergeCell ref="A3:D3"/>
    <mergeCell ref="E3:M3"/>
    <mergeCell ref="A4:D4"/>
    <mergeCell ref="E4:M4"/>
    <mergeCell ref="A30:E30"/>
    <mergeCell ref="F30:G30"/>
    <mergeCell ref="A23:C23"/>
    <mergeCell ref="D23:E23"/>
    <mergeCell ref="F23:H23"/>
    <mergeCell ref="D24:E24"/>
    <mergeCell ref="F24:H24"/>
    <mergeCell ref="D25:E25"/>
    <mergeCell ref="F25:H25"/>
    <mergeCell ref="A27:F27"/>
    <mergeCell ref="A28:E28"/>
    <mergeCell ref="F28:G28"/>
    <mergeCell ref="A29:E29"/>
    <mergeCell ref="F29:G29"/>
    <mergeCell ref="A31:E31"/>
    <mergeCell ref="F31:G31"/>
    <mergeCell ref="A32:E32"/>
    <mergeCell ref="F32:G32"/>
    <mergeCell ref="F34:G34"/>
    <mergeCell ref="A33:E33"/>
    <mergeCell ref="F33:G33"/>
    <mergeCell ref="A43:I43"/>
    <mergeCell ref="A44:I44"/>
    <mergeCell ref="A34:E34"/>
    <mergeCell ref="A35:E35"/>
    <mergeCell ref="A36:E36"/>
    <mergeCell ref="F36:G36"/>
    <mergeCell ref="A38:G38"/>
    <mergeCell ref="A40:I40"/>
    <mergeCell ref="A41:I41"/>
    <mergeCell ref="A42:I42"/>
    <mergeCell ref="I34:K34"/>
    <mergeCell ref="F35:G35"/>
    <mergeCell ref="J35:L35"/>
    <mergeCell ref="J36:L36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1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2F86-D2CD-4A62-9C24-04F7463B1681}">
  <sheetPr codeName="List18">
    <tabColor rgb="FF92D050"/>
    <pageSetUpPr fitToPage="1"/>
  </sheetPr>
  <dimension ref="A1:O37"/>
  <sheetViews>
    <sheetView topLeftCell="A16" zoomScaleNormal="100" workbookViewId="0">
      <selection activeCell="A24" sqref="A24:E24"/>
    </sheetView>
  </sheetViews>
  <sheetFormatPr defaultColWidth="8.85546875" defaultRowHeight="12.75" x14ac:dyDescent="0.2"/>
  <cols>
    <col min="1" max="1" width="4.4257812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202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3.2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9" customHeight="1" x14ac:dyDescent="0.2">
      <c r="A10" s="34" t="s">
        <v>21</v>
      </c>
      <c r="B10" s="29" t="s">
        <v>39</v>
      </c>
      <c r="C10" s="29" t="s">
        <v>6</v>
      </c>
      <c r="D10" s="27" t="s">
        <v>120</v>
      </c>
      <c r="E10" s="28" t="s">
        <v>68</v>
      </c>
      <c r="F10" s="29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40.5" customHeight="1" x14ac:dyDescent="0.2">
      <c r="A11" s="40" t="s">
        <v>22</v>
      </c>
      <c r="B11" s="37">
        <v>38330</v>
      </c>
      <c r="C11" s="38" t="s">
        <v>287</v>
      </c>
      <c r="D11" s="133" t="s">
        <v>116</v>
      </c>
      <c r="E11" s="55">
        <v>6100</v>
      </c>
      <c r="F11" s="136"/>
      <c r="G11" s="20"/>
      <c r="H11" s="77">
        <f>SUM(E11*F11)</f>
        <v>0</v>
      </c>
      <c r="I11" s="77">
        <f>H11+(H11*G11)</f>
        <v>0</v>
      </c>
      <c r="J11" s="22"/>
      <c r="K11" s="22"/>
      <c r="L11" s="35"/>
      <c r="M11" s="23"/>
      <c r="N11" s="2"/>
    </row>
    <row r="12" spans="1:15" s="7" customFormat="1" ht="40.5" customHeight="1" x14ac:dyDescent="0.2">
      <c r="A12" s="39" t="s">
        <v>23</v>
      </c>
      <c r="B12" s="47">
        <v>38331</v>
      </c>
      <c r="C12" s="38" t="s">
        <v>274</v>
      </c>
      <c r="D12" s="133" t="s">
        <v>116</v>
      </c>
      <c r="E12" s="134">
        <v>9300</v>
      </c>
      <c r="F12" s="137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5" s="7" customFormat="1" ht="40.5" customHeight="1" thickBot="1" x14ac:dyDescent="0.25">
      <c r="A13" s="40" t="s">
        <v>24</v>
      </c>
      <c r="B13" s="62">
        <v>38332</v>
      </c>
      <c r="C13" s="81" t="s">
        <v>275</v>
      </c>
      <c r="D13" s="135" t="s">
        <v>116</v>
      </c>
      <c r="E13" s="57">
        <v>9500</v>
      </c>
      <c r="F13" s="138"/>
      <c r="G13" s="20"/>
      <c r="H13" s="77">
        <f>SUM(E13*F13)</f>
        <v>0</v>
      </c>
      <c r="I13" s="77">
        <f>H13+(H13*G13)</f>
        <v>0</v>
      </c>
      <c r="J13" s="22"/>
      <c r="K13" s="22"/>
      <c r="L13" s="35"/>
      <c r="M13" s="25"/>
      <c r="N13" s="2"/>
    </row>
    <row r="14" spans="1:15" s="6" customFormat="1" ht="25.9" customHeight="1" thickBot="1" x14ac:dyDescent="0.3">
      <c r="A14" s="245" t="s">
        <v>61</v>
      </c>
      <c r="B14" s="246"/>
      <c r="C14" s="246"/>
      <c r="D14" s="246"/>
      <c r="E14" s="246"/>
      <c r="F14" s="246"/>
      <c r="G14" s="247"/>
      <c r="H14" s="122">
        <f>SUM(H11:H13)</f>
        <v>0</v>
      </c>
      <c r="I14" s="123">
        <f>SUM(I11:I13)</f>
        <v>0</v>
      </c>
      <c r="J14" s="69"/>
      <c r="K14" s="70"/>
      <c r="L14" s="70"/>
      <c r="M14" s="70"/>
    </row>
    <row r="15" spans="1:15" s="6" customFormat="1" ht="10.15" customHeight="1" thickBot="1" x14ac:dyDescent="0.25">
      <c r="A15" s="222"/>
      <c r="B15" s="222"/>
      <c r="C15" s="222"/>
      <c r="D15" s="223"/>
      <c r="E15" s="223"/>
      <c r="F15" s="223"/>
      <c r="G15" s="223"/>
      <c r="H15" s="223"/>
      <c r="I15" s="223"/>
      <c r="J15" s="223"/>
      <c r="K15" s="223"/>
      <c r="L15" s="223"/>
      <c r="M15" s="223"/>
    </row>
    <row r="16" spans="1:15" ht="30" customHeight="1" thickBot="1" x14ac:dyDescent="0.3">
      <c r="A16" s="299" t="s">
        <v>82</v>
      </c>
      <c r="B16" s="300"/>
      <c r="C16" s="301"/>
      <c r="D16" s="311" t="s">
        <v>16</v>
      </c>
      <c r="E16" s="312"/>
      <c r="F16" s="226">
        <f>H14</f>
        <v>0</v>
      </c>
      <c r="G16" s="227"/>
      <c r="H16" s="228"/>
    </row>
    <row r="17" spans="1:13" ht="30" customHeight="1" thickBot="1" x14ac:dyDescent="0.3">
      <c r="A17" s="13"/>
      <c r="B17" s="13"/>
      <c r="C17" s="13"/>
      <c r="D17" s="313" t="s">
        <v>18</v>
      </c>
      <c r="E17" s="314"/>
      <c r="F17" s="231">
        <f>F18-F16</f>
        <v>0</v>
      </c>
      <c r="G17" s="232"/>
      <c r="H17" s="233"/>
    </row>
    <row r="18" spans="1:13" ht="30" customHeight="1" thickBot="1" x14ac:dyDescent="0.3">
      <c r="A18" s="11"/>
      <c r="B18" s="11"/>
      <c r="C18" s="11"/>
      <c r="D18" s="286" t="s">
        <v>17</v>
      </c>
      <c r="E18" s="287"/>
      <c r="F18" s="252">
        <f t="shared" ref="F18" si="0">I14</f>
        <v>0</v>
      </c>
      <c r="G18" s="232"/>
      <c r="H18" s="233"/>
    </row>
    <row r="19" spans="1:13" s="6" customFormat="1" ht="10.1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6" customFormat="1" ht="25.15" customHeight="1" thickBot="1" x14ac:dyDescent="0.25">
      <c r="A20" s="256" t="s">
        <v>10</v>
      </c>
      <c r="B20" s="256"/>
      <c r="C20" s="256"/>
      <c r="D20" s="256"/>
      <c r="E20" s="256"/>
      <c r="F20" s="257"/>
      <c r="G20"/>
      <c r="H20"/>
      <c r="I20"/>
      <c r="J20"/>
      <c r="K20"/>
      <c r="L20"/>
      <c r="M20"/>
    </row>
    <row r="21" spans="1:13" s="9" customFormat="1" ht="36" customHeight="1" thickBot="1" x14ac:dyDescent="0.3">
      <c r="A21" s="218" t="s">
        <v>203</v>
      </c>
      <c r="B21" s="219"/>
      <c r="C21" s="219"/>
      <c r="D21" s="219"/>
      <c r="E21" s="219"/>
      <c r="F21" s="220" t="s">
        <v>8</v>
      </c>
      <c r="G21" s="221"/>
    </row>
    <row r="22" spans="1:13" s="9" customFormat="1" ht="34.5" customHeight="1" x14ac:dyDescent="0.25">
      <c r="A22" s="234" t="s">
        <v>44</v>
      </c>
      <c r="B22" s="235"/>
      <c r="C22" s="235"/>
      <c r="D22" s="236"/>
      <c r="E22" s="236"/>
      <c r="F22" s="237"/>
      <c r="G22" s="238"/>
    </row>
    <row r="23" spans="1:13" s="9" customFormat="1" ht="57" customHeight="1" x14ac:dyDescent="0.25">
      <c r="A23" s="209" t="s">
        <v>11</v>
      </c>
      <c r="B23" s="210"/>
      <c r="C23" s="210"/>
      <c r="D23" s="211"/>
      <c r="E23" s="211"/>
      <c r="F23" s="212"/>
      <c r="G23" s="213"/>
    </row>
    <row r="24" spans="1:13" s="9" customFormat="1" ht="25.15" customHeight="1" x14ac:dyDescent="0.25">
      <c r="A24" s="206" t="s">
        <v>293</v>
      </c>
      <c r="B24" s="207"/>
      <c r="C24" s="207"/>
      <c r="D24" s="207"/>
      <c r="E24" s="207"/>
      <c r="F24" s="212"/>
      <c r="G24" s="213"/>
    </row>
    <row r="25" spans="1:13" s="9" customFormat="1" ht="25.15" customHeight="1" x14ac:dyDescent="0.25">
      <c r="A25" s="196" t="s">
        <v>7</v>
      </c>
      <c r="B25" s="197"/>
      <c r="C25" s="197"/>
      <c r="D25" s="197"/>
      <c r="E25" s="197"/>
      <c r="F25" s="212"/>
      <c r="G25" s="213"/>
    </row>
    <row r="26" spans="1:13" s="9" customFormat="1" ht="25.15" customHeight="1" x14ac:dyDescent="0.25">
      <c r="A26" s="196" t="s">
        <v>236</v>
      </c>
      <c r="B26" s="197"/>
      <c r="C26" s="197"/>
      <c r="D26" s="197"/>
      <c r="E26" s="198"/>
      <c r="F26" s="192"/>
      <c r="G26" s="193"/>
    </row>
    <row r="27" spans="1:13" s="9" customFormat="1" ht="25.15" customHeight="1" x14ac:dyDescent="0.25">
      <c r="A27" s="214" t="s">
        <v>52</v>
      </c>
      <c r="B27" s="215"/>
      <c r="C27" s="215"/>
      <c r="D27" s="216"/>
      <c r="E27" s="217"/>
      <c r="F27" s="212"/>
      <c r="G27" s="213"/>
      <c r="I27" s="310"/>
      <c r="J27" s="310"/>
      <c r="K27" s="310"/>
    </row>
    <row r="28" spans="1:13" s="9" customFormat="1" ht="25.15" customHeight="1" x14ac:dyDescent="0.25">
      <c r="A28" s="331" t="s">
        <v>49</v>
      </c>
      <c r="B28" s="332"/>
      <c r="C28" s="332"/>
      <c r="D28" s="332"/>
      <c r="E28" s="333"/>
      <c r="F28" s="192"/>
      <c r="G28" s="193"/>
      <c r="I28"/>
      <c r="J28"/>
      <c r="K28"/>
    </row>
    <row r="29" spans="1:13" s="9" customFormat="1" ht="25.15" customHeight="1" thickBot="1" x14ac:dyDescent="0.3">
      <c r="A29" s="334" t="s">
        <v>50</v>
      </c>
      <c r="B29" s="335"/>
      <c r="C29" s="335"/>
      <c r="D29" s="335"/>
      <c r="E29" s="336"/>
      <c r="F29" s="194"/>
      <c r="G29" s="195"/>
      <c r="I29"/>
      <c r="J29"/>
      <c r="K29"/>
    </row>
    <row r="30" spans="1:13" s="9" customFormat="1" ht="15.75" x14ac:dyDescent="0.25">
      <c r="A30" s="10"/>
      <c r="B30" s="10"/>
      <c r="C30" s="10"/>
      <c r="D30" s="10"/>
      <c r="E30" s="10"/>
    </row>
    <row r="31" spans="1:13" x14ac:dyDescent="0.2">
      <c r="A31" s="302" t="s">
        <v>12</v>
      </c>
      <c r="B31" s="302"/>
      <c r="C31" s="302"/>
      <c r="D31" s="302"/>
      <c r="E31" s="302"/>
      <c r="F31" s="302"/>
      <c r="G31" s="302"/>
    </row>
    <row r="33" spans="1:9" x14ac:dyDescent="0.2">
      <c r="A33" s="202" t="s">
        <v>279</v>
      </c>
      <c r="B33" s="202"/>
      <c r="C33" s="202"/>
      <c r="D33" s="202"/>
      <c r="E33" s="202"/>
      <c r="F33" s="202"/>
      <c r="G33" s="202"/>
      <c r="H33" s="202"/>
      <c r="I33" s="202"/>
    </row>
    <row r="34" spans="1:9" x14ac:dyDescent="0.2">
      <c r="A34" s="203"/>
      <c r="B34" s="203"/>
      <c r="C34" s="203"/>
      <c r="D34" s="203"/>
      <c r="E34" s="203"/>
      <c r="F34" s="203"/>
      <c r="G34" s="203"/>
      <c r="H34" s="203"/>
      <c r="I34" s="203"/>
    </row>
    <row r="35" spans="1:9" ht="38.25" customHeight="1" x14ac:dyDescent="0.2">
      <c r="A35" s="203" t="s">
        <v>13</v>
      </c>
      <c r="B35" s="203"/>
      <c r="C35" s="203"/>
      <c r="D35" s="203"/>
      <c r="E35" s="203"/>
      <c r="F35" s="203"/>
      <c r="G35" s="203"/>
      <c r="H35" s="203"/>
      <c r="I35" s="203"/>
    </row>
    <row r="36" spans="1:9" x14ac:dyDescent="0.2">
      <c r="A36" s="204" t="s">
        <v>40</v>
      </c>
      <c r="B36" s="204"/>
      <c r="C36" s="204"/>
      <c r="D36" s="204"/>
      <c r="E36" s="204"/>
      <c r="F36" s="204"/>
      <c r="G36" s="204"/>
      <c r="H36" s="204"/>
      <c r="I36" s="204"/>
    </row>
    <row r="37" spans="1:9" ht="17.25" customHeight="1" x14ac:dyDescent="0.2">
      <c r="A37" s="205" t="s">
        <v>14</v>
      </c>
      <c r="B37" s="205"/>
      <c r="C37" s="205"/>
      <c r="D37" s="205"/>
      <c r="E37" s="205"/>
      <c r="F37" s="205"/>
      <c r="G37" s="205"/>
      <c r="H37" s="205"/>
      <c r="I37" s="205"/>
    </row>
  </sheetData>
  <mergeCells count="45">
    <mergeCell ref="A15:M15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4:G14"/>
    <mergeCell ref="A23:E23"/>
    <mergeCell ref="F23:G23"/>
    <mergeCell ref="A16:C16"/>
    <mergeCell ref="D16:E16"/>
    <mergeCell ref="F16:H16"/>
    <mergeCell ref="D17:E17"/>
    <mergeCell ref="F17:H17"/>
    <mergeCell ref="D18:E18"/>
    <mergeCell ref="F18:H18"/>
    <mergeCell ref="A20:F20"/>
    <mergeCell ref="A21:E21"/>
    <mergeCell ref="F21:G21"/>
    <mergeCell ref="A22:E22"/>
    <mergeCell ref="F22:G22"/>
    <mergeCell ref="A24:E24"/>
    <mergeCell ref="F24:G24"/>
    <mergeCell ref="A25:E25"/>
    <mergeCell ref="F25:G25"/>
    <mergeCell ref="A27:E27"/>
    <mergeCell ref="F27:G27"/>
    <mergeCell ref="A26:E26"/>
    <mergeCell ref="F26:G26"/>
    <mergeCell ref="I27:K27"/>
    <mergeCell ref="A28:E28"/>
    <mergeCell ref="F28:G28"/>
    <mergeCell ref="A29:E29"/>
    <mergeCell ref="F29:G29"/>
    <mergeCell ref="A37:I37"/>
    <mergeCell ref="A31:G31"/>
    <mergeCell ref="A33:I33"/>
    <mergeCell ref="A34:I34"/>
    <mergeCell ref="A35:I35"/>
    <mergeCell ref="A36:I36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1EFC-9C7C-49B6-8CF7-53F01B14C6EC}">
  <sheetPr>
    <tabColor rgb="FF92D050"/>
    <pageSetUpPr fitToPage="1"/>
  </sheetPr>
  <dimension ref="A1:O57"/>
  <sheetViews>
    <sheetView topLeftCell="A37" zoomScaleNormal="100" workbookViewId="0">
      <selection activeCell="A41" sqref="A41:E41"/>
    </sheetView>
  </sheetViews>
  <sheetFormatPr defaultColWidth="8.85546875" defaultRowHeight="12.75" x14ac:dyDescent="0.2"/>
  <cols>
    <col min="1" max="1" width="4.7109375" customWidth="1"/>
    <col min="2" max="2" width="13.710937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83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4" customHeight="1" x14ac:dyDescent="0.2">
      <c r="A8" s="244" t="s">
        <v>100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2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48" t="s">
        <v>151</v>
      </c>
      <c r="B10" s="249"/>
      <c r="C10" s="249"/>
      <c r="D10" s="249"/>
      <c r="E10" s="249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86.25" customHeight="1" x14ac:dyDescent="0.2">
      <c r="A11" s="34" t="s">
        <v>21</v>
      </c>
      <c r="B11" s="29" t="s">
        <v>39</v>
      </c>
      <c r="C11" s="29" t="s">
        <v>6</v>
      </c>
      <c r="D11" s="27" t="s">
        <v>120</v>
      </c>
      <c r="E11" s="28" t="s">
        <v>64</v>
      </c>
      <c r="F11" s="29" t="s">
        <v>36</v>
      </c>
      <c r="G11" s="30" t="s">
        <v>37</v>
      </c>
      <c r="H11" s="29" t="s">
        <v>65</v>
      </c>
      <c r="I11" s="29" t="s">
        <v>66</v>
      </c>
      <c r="J11" s="29" t="s">
        <v>38</v>
      </c>
      <c r="K11" s="31" t="s">
        <v>93</v>
      </c>
      <c r="L11" s="31" t="s">
        <v>20</v>
      </c>
      <c r="M11" s="32" t="s">
        <v>0</v>
      </c>
      <c r="N11" s="3"/>
    </row>
    <row r="12" spans="1:15" s="7" customFormat="1" ht="44.25" customHeight="1" x14ac:dyDescent="0.2">
      <c r="A12" s="52" t="s">
        <v>22</v>
      </c>
      <c r="B12" s="139">
        <v>38403</v>
      </c>
      <c r="C12" s="141" t="s">
        <v>210</v>
      </c>
      <c r="D12" s="38" t="s">
        <v>116</v>
      </c>
      <c r="E12" s="55">
        <v>6500</v>
      </c>
      <c r="F12" s="136"/>
      <c r="G12" s="20"/>
      <c r="H12" s="77">
        <f t="shared" ref="H12:H15" si="0">SUM(E12*F12)</f>
        <v>0</v>
      </c>
      <c r="I12" s="77">
        <f t="shared" ref="I12:I15" si="1">H12+(H12*G12)</f>
        <v>0</v>
      </c>
      <c r="J12" s="22"/>
      <c r="K12" s="22"/>
      <c r="L12" s="35"/>
      <c r="M12" s="23"/>
      <c r="N12" s="2"/>
    </row>
    <row r="13" spans="1:15" s="7" customFormat="1" ht="44.25" customHeight="1" x14ac:dyDescent="0.2">
      <c r="A13" s="52" t="s">
        <v>59</v>
      </c>
      <c r="B13" s="140">
        <v>38404</v>
      </c>
      <c r="C13" s="141" t="s">
        <v>212</v>
      </c>
      <c r="D13" s="38" t="s">
        <v>116</v>
      </c>
      <c r="E13" s="55">
        <v>7500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4.25" customHeight="1" x14ac:dyDescent="0.2">
      <c r="A14" s="52" t="s">
        <v>24</v>
      </c>
      <c r="B14" s="139">
        <v>38405</v>
      </c>
      <c r="C14" s="141" t="s">
        <v>201</v>
      </c>
      <c r="D14" s="38" t="s">
        <v>116</v>
      </c>
      <c r="E14" s="55">
        <v>2300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44.25" customHeight="1" thickBot="1" x14ac:dyDescent="0.25">
      <c r="A15" s="52" t="s">
        <v>25</v>
      </c>
      <c r="B15" s="139">
        <v>38406</v>
      </c>
      <c r="C15" s="142" t="s">
        <v>211</v>
      </c>
      <c r="D15" s="38" t="s">
        <v>116</v>
      </c>
      <c r="E15" s="55">
        <v>1060</v>
      </c>
      <c r="F15" s="136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45" t="s">
        <v>61</v>
      </c>
      <c r="B16" s="246"/>
      <c r="C16" s="246"/>
      <c r="D16" s="246"/>
      <c r="E16" s="246"/>
      <c r="F16" s="246"/>
      <c r="G16" s="247"/>
      <c r="H16" s="129">
        <f>SUM(H12:H15)</f>
        <v>0</v>
      </c>
      <c r="I16" s="123">
        <f>SUM(I12:I15)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5.5" customHeight="1" thickBot="1" x14ac:dyDescent="0.25">
      <c r="A18" s="248" t="s">
        <v>152</v>
      </c>
      <c r="B18" s="249"/>
      <c r="C18" s="249"/>
      <c r="D18" s="249"/>
      <c r="E18" s="249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86.25" customHeight="1" x14ac:dyDescent="0.2">
      <c r="A19" s="34" t="s">
        <v>21</v>
      </c>
      <c r="B19" s="29" t="s">
        <v>39</v>
      </c>
      <c r="C19" s="29" t="s">
        <v>6</v>
      </c>
      <c r="D19" s="27" t="s">
        <v>120</v>
      </c>
      <c r="E19" s="28" t="s">
        <v>64</v>
      </c>
      <c r="F19" s="29" t="s">
        <v>36</v>
      </c>
      <c r="G19" s="30" t="s">
        <v>37</v>
      </c>
      <c r="H19" s="29" t="s">
        <v>65</v>
      </c>
      <c r="I19" s="29" t="s">
        <v>66</v>
      </c>
      <c r="J19" s="29" t="s">
        <v>38</v>
      </c>
      <c r="K19" s="31" t="s">
        <v>93</v>
      </c>
      <c r="L19" s="31" t="s">
        <v>20</v>
      </c>
      <c r="M19" s="32" t="s">
        <v>0</v>
      </c>
      <c r="N19" s="3"/>
    </row>
    <row r="20" spans="1:14" s="7" customFormat="1" ht="44.25" customHeight="1" x14ac:dyDescent="0.2">
      <c r="A20" s="52" t="s">
        <v>26</v>
      </c>
      <c r="B20" s="37">
        <v>38398</v>
      </c>
      <c r="C20" s="53" t="s">
        <v>288</v>
      </c>
      <c r="D20" s="38" t="s">
        <v>116</v>
      </c>
      <c r="E20" s="55">
        <v>20760</v>
      </c>
      <c r="F20" s="136"/>
      <c r="G20" s="20"/>
      <c r="H20" s="77">
        <f t="shared" ref="H20:H23" si="2">SUM(E20*F20)</f>
        <v>0</v>
      </c>
      <c r="I20" s="77">
        <f t="shared" ref="I20:I23" si="3">H20+(H20*G20)</f>
        <v>0</v>
      </c>
      <c r="J20" s="22"/>
      <c r="K20" s="22"/>
      <c r="L20" s="35"/>
      <c r="M20" s="23"/>
      <c r="N20" s="2"/>
    </row>
    <row r="21" spans="1:14" s="7" customFormat="1" ht="44.25" customHeight="1" x14ac:dyDescent="0.2">
      <c r="A21" s="52" t="s">
        <v>27</v>
      </c>
      <c r="B21" s="1">
        <v>38397</v>
      </c>
      <c r="C21" s="53" t="s">
        <v>289</v>
      </c>
      <c r="D21" s="38" t="s">
        <v>116</v>
      </c>
      <c r="E21" s="55">
        <v>10560</v>
      </c>
      <c r="F21" s="136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4.25" customHeight="1" x14ac:dyDescent="0.2">
      <c r="A22" s="52" t="s">
        <v>28</v>
      </c>
      <c r="B22" s="1">
        <v>38399</v>
      </c>
      <c r="C22" s="53" t="s">
        <v>290</v>
      </c>
      <c r="D22" s="38" t="s">
        <v>116</v>
      </c>
      <c r="E22" s="55">
        <v>8320</v>
      </c>
      <c r="F22" s="136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4.25" customHeight="1" thickBot="1" x14ac:dyDescent="0.25">
      <c r="A23" s="52" t="s">
        <v>29</v>
      </c>
      <c r="B23" s="1">
        <v>38396</v>
      </c>
      <c r="C23" s="53" t="s">
        <v>291</v>
      </c>
      <c r="D23" s="38" t="s">
        <v>116</v>
      </c>
      <c r="E23" s="55">
        <v>9920</v>
      </c>
      <c r="F23" s="136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6" customFormat="1" ht="25.9" customHeight="1" thickBot="1" x14ac:dyDescent="0.3">
      <c r="A24" s="245" t="s">
        <v>61</v>
      </c>
      <c r="B24" s="246"/>
      <c r="C24" s="246"/>
      <c r="D24" s="246"/>
      <c r="E24" s="246"/>
      <c r="F24" s="246"/>
      <c r="G24" s="247"/>
      <c r="H24" s="122">
        <f>SUM(H20:H23)</f>
        <v>0</v>
      </c>
      <c r="I24" s="123">
        <f>SUM(I20:I23)</f>
        <v>0</v>
      </c>
      <c r="J24" s="69"/>
      <c r="K24" s="70"/>
      <c r="L24" s="70"/>
      <c r="M24" s="70"/>
    </row>
    <row r="25" spans="1:14" s="6" customFormat="1" ht="25.9" customHeight="1" thickBot="1" x14ac:dyDescent="0.3">
      <c r="A25" s="128"/>
      <c r="B25" s="128"/>
      <c r="C25" s="128"/>
      <c r="D25" s="128"/>
      <c r="E25" s="128"/>
      <c r="F25" s="128"/>
      <c r="G25" s="128"/>
      <c r="H25" s="126"/>
      <c r="I25" s="127"/>
      <c r="J25" s="3"/>
      <c r="K25" s="3"/>
      <c r="L25" s="3"/>
      <c r="M25" s="3"/>
    </row>
    <row r="26" spans="1:14" s="7" customFormat="1" ht="25.5" customHeight="1" thickBot="1" x14ac:dyDescent="0.25">
      <c r="A26" s="248" t="s">
        <v>153</v>
      </c>
      <c r="B26" s="249"/>
      <c r="C26" s="249"/>
      <c r="D26" s="249"/>
      <c r="E26" s="249"/>
      <c r="F26" s="91"/>
      <c r="G26" s="92"/>
      <c r="H26" s="93"/>
      <c r="I26" s="93"/>
      <c r="J26" s="94"/>
      <c r="K26" s="94"/>
      <c r="L26" s="94"/>
      <c r="M26" s="95"/>
      <c r="N26" s="2"/>
    </row>
    <row r="27" spans="1:14" s="6" customFormat="1" ht="86.25" customHeight="1" x14ac:dyDescent="0.2">
      <c r="A27" s="34" t="s">
        <v>21</v>
      </c>
      <c r="B27" s="29" t="s">
        <v>39</v>
      </c>
      <c r="C27" s="29" t="s">
        <v>6</v>
      </c>
      <c r="D27" s="27" t="s">
        <v>120</v>
      </c>
      <c r="E27" s="28" t="s">
        <v>64</v>
      </c>
      <c r="F27" s="29" t="s">
        <v>36</v>
      </c>
      <c r="G27" s="30" t="s">
        <v>37</v>
      </c>
      <c r="H27" s="29" t="s">
        <v>65</v>
      </c>
      <c r="I27" s="29" t="s">
        <v>66</v>
      </c>
      <c r="J27" s="29" t="s">
        <v>38</v>
      </c>
      <c r="K27" s="31" t="s">
        <v>93</v>
      </c>
      <c r="L27" s="31" t="s">
        <v>20</v>
      </c>
      <c r="M27" s="32" t="s">
        <v>0</v>
      </c>
      <c r="N27" s="3"/>
    </row>
    <row r="28" spans="1:14" s="7" customFormat="1" ht="44.25" customHeight="1" x14ac:dyDescent="0.2">
      <c r="A28" s="52" t="s">
        <v>30</v>
      </c>
      <c r="B28" s="139">
        <v>38401</v>
      </c>
      <c r="C28" s="38" t="s">
        <v>159</v>
      </c>
      <c r="D28" s="38" t="s">
        <v>116</v>
      </c>
      <c r="E28" s="55">
        <v>280</v>
      </c>
      <c r="F28" s="136"/>
      <c r="G28" s="20"/>
      <c r="H28" s="77">
        <f t="shared" ref="H28:H30" si="4">SUM(E28*F28)</f>
        <v>0</v>
      </c>
      <c r="I28" s="77">
        <f t="shared" ref="I28:I30" si="5">H28+(H28*G28)</f>
        <v>0</v>
      </c>
      <c r="J28" s="22"/>
      <c r="K28" s="22"/>
      <c r="L28" s="35"/>
      <c r="M28" s="23"/>
      <c r="N28" s="2"/>
    </row>
    <row r="29" spans="1:14" s="7" customFormat="1" ht="44.25" customHeight="1" x14ac:dyDescent="0.2">
      <c r="A29" s="52" t="s">
        <v>56</v>
      </c>
      <c r="B29" s="139">
        <v>38402</v>
      </c>
      <c r="C29" s="38" t="s">
        <v>160</v>
      </c>
      <c r="D29" s="38" t="s">
        <v>116</v>
      </c>
      <c r="E29" s="55">
        <v>5140</v>
      </c>
      <c r="F29" s="136"/>
      <c r="G29" s="20"/>
      <c r="H29" s="77">
        <f t="shared" si="4"/>
        <v>0</v>
      </c>
      <c r="I29" s="77">
        <f t="shared" si="5"/>
        <v>0</v>
      </c>
      <c r="J29" s="22"/>
      <c r="K29" s="22"/>
      <c r="L29" s="35"/>
      <c r="M29" s="23"/>
      <c r="N29" s="2"/>
    </row>
    <row r="30" spans="1:14" s="7" customFormat="1" ht="44.25" customHeight="1" thickBot="1" x14ac:dyDescent="0.25">
      <c r="A30" s="87" t="s">
        <v>57</v>
      </c>
      <c r="B30" s="62">
        <v>38400</v>
      </c>
      <c r="C30" s="49" t="s">
        <v>158</v>
      </c>
      <c r="D30" s="38" t="s">
        <v>116</v>
      </c>
      <c r="E30" s="57">
        <v>940</v>
      </c>
      <c r="F30" s="138"/>
      <c r="G30" s="21"/>
      <c r="H30" s="78">
        <f t="shared" si="4"/>
        <v>0</v>
      </c>
      <c r="I30" s="78">
        <f t="shared" si="5"/>
        <v>0</v>
      </c>
      <c r="J30" s="24"/>
      <c r="K30" s="24"/>
      <c r="L30" s="36"/>
      <c r="M30" s="25"/>
      <c r="N30" s="2"/>
    </row>
    <row r="31" spans="1:14" s="6" customFormat="1" ht="25.9" customHeight="1" thickBot="1" x14ac:dyDescent="0.3">
      <c r="A31" s="245" t="s">
        <v>61</v>
      </c>
      <c r="B31" s="246"/>
      <c r="C31" s="246"/>
      <c r="D31" s="246"/>
      <c r="E31" s="246"/>
      <c r="F31" s="246"/>
      <c r="G31" s="247"/>
      <c r="H31" s="122">
        <f>SUM(H28:H30)</f>
        <v>0</v>
      </c>
      <c r="I31" s="123">
        <f>SUM(I28:I30)</f>
        <v>0</v>
      </c>
      <c r="J31" s="69"/>
      <c r="K31" s="70"/>
      <c r="L31" s="70"/>
      <c r="M31" s="70"/>
    </row>
    <row r="32" spans="1:14" s="6" customFormat="1" ht="18.75" customHeight="1" thickBot="1" x14ac:dyDescent="0.25">
      <c r="A32" s="222"/>
      <c r="B32" s="222"/>
      <c r="C32" s="222"/>
      <c r="D32" s="223"/>
      <c r="E32" s="223"/>
      <c r="F32" s="223"/>
      <c r="G32" s="223"/>
      <c r="H32" s="223"/>
      <c r="I32" s="223"/>
      <c r="J32" s="223"/>
      <c r="K32" s="223"/>
      <c r="L32" s="223"/>
      <c r="M32" s="223"/>
    </row>
    <row r="33" spans="1:13" ht="30" customHeight="1" thickBot="1" x14ac:dyDescent="0.3">
      <c r="A33" s="299" t="s">
        <v>84</v>
      </c>
      <c r="B33" s="300"/>
      <c r="C33" s="301"/>
      <c r="D33" s="311" t="s">
        <v>16</v>
      </c>
      <c r="E33" s="312"/>
      <c r="F33" s="226">
        <f>H16+H24+H31</f>
        <v>0</v>
      </c>
      <c r="G33" s="227"/>
      <c r="H33" s="228"/>
    </row>
    <row r="34" spans="1:13" ht="30" customHeight="1" thickBot="1" x14ac:dyDescent="0.3">
      <c r="A34" s="13"/>
      <c r="B34" s="13"/>
      <c r="C34" s="13"/>
      <c r="D34" s="313" t="s">
        <v>18</v>
      </c>
      <c r="E34" s="314"/>
      <c r="F34" s="231">
        <f>F35-F33</f>
        <v>0</v>
      </c>
      <c r="G34" s="232"/>
      <c r="H34" s="233"/>
    </row>
    <row r="35" spans="1:13" ht="30" customHeight="1" thickBot="1" x14ac:dyDescent="0.3">
      <c r="A35" s="11"/>
      <c r="B35" s="11"/>
      <c r="C35" s="11"/>
      <c r="D35" s="286" t="s">
        <v>17</v>
      </c>
      <c r="E35" s="287"/>
      <c r="F35" s="252">
        <f>I16+I24+I31</f>
        <v>0</v>
      </c>
      <c r="G35" s="232"/>
      <c r="H35" s="233"/>
    </row>
    <row r="36" spans="1:13" s="6" customFormat="1" ht="10.15" customHeight="1" x14ac:dyDescent="0.2">
      <c r="A36" s="14"/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6" customFormat="1" ht="25.15" customHeight="1" thickBot="1" x14ac:dyDescent="0.25">
      <c r="A37" s="256" t="s">
        <v>10</v>
      </c>
      <c r="B37" s="256"/>
      <c r="C37" s="256"/>
      <c r="D37" s="256"/>
      <c r="E37" s="256"/>
      <c r="F37" s="257"/>
      <c r="G37"/>
      <c r="H37"/>
      <c r="I37"/>
      <c r="J37"/>
      <c r="K37"/>
      <c r="L37"/>
      <c r="M37"/>
    </row>
    <row r="38" spans="1:13" s="9" customFormat="1" ht="36" customHeight="1" thickBot="1" x14ac:dyDescent="0.3">
      <c r="A38" s="218" t="s">
        <v>85</v>
      </c>
      <c r="B38" s="219"/>
      <c r="C38" s="219"/>
      <c r="D38" s="219"/>
      <c r="E38" s="219"/>
      <c r="F38" s="220" t="s">
        <v>8</v>
      </c>
      <c r="G38" s="221"/>
    </row>
    <row r="39" spans="1:13" s="9" customFormat="1" ht="31.5" customHeight="1" x14ac:dyDescent="0.25">
      <c r="A39" s="234" t="s">
        <v>44</v>
      </c>
      <c r="B39" s="235"/>
      <c r="C39" s="235"/>
      <c r="D39" s="236"/>
      <c r="E39" s="236"/>
      <c r="F39" s="237"/>
      <c r="G39" s="238"/>
    </row>
    <row r="40" spans="1:13" s="9" customFormat="1" ht="57" customHeight="1" x14ac:dyDescent="0.25">
      <c r="A40" s="209" t="s">
        <v>11</v>
      </c>
      <c r="B40" s="210"/>
      <c r="C40" s="210"/>
      <c r="D40" s="211"/>
      <c r="E40" s="211"/>
      <c r="F40" s="212"/>
      <c r="G40" s="213"/>
    </row>
    <row r="41" spans="1:13" s="9" customFormat="1" ht="25.15" customHeight="1" x14ac:dyDescent="0.25">
      <c r="A41" s="206" t="s">
        <v>293</v>
      </c>
      <c r="B41" s="207"/>
      <c r="C41" s="207"/>
      <c r="D41" s="207"/>
      <c r="E41" s="207"/>
      <c r="F41" s="212"/>
      <c r="G41" s="213"/>
    </row>
    <row r="42" spans="1:13" s="9" customFormat="1" ht="25.15" customHeight="1" x14ac:dyDescent="0.25">
      <c r="A42" s="196" t="s">
        <v>7</v>
      </c>
      <c r="B42" s="197"/>
      <c r="C42" s="197"/>
      <c r="D42" s="197"/>
      <c r="E42" s="197"/>
      <c r="F42" s="212"/>
      <c r="G42" s="213"/>
    </row>
    <row r="43" spans="1:13" s="9" customFormat="1" ht="25.15" customHeight="1" x14ac:dyDescent="0.25">
      <c r="A43" s="196" t="s">
        <v>236</v>
      </c>
      <c r="B43" s="197"/>
      <c r="C43" s="197"/>
      <c r="D43" s="197"/>
      <c r="E43" s="198"/>
      <c r="F43" s="192"/>
      <c r="G43" s="193"/>
    </row>
    <row r="44" spans="1:13" s="9" customFormat="1" ht="25.15" customHeight="1" x14ac:dyDescent="0.25">
      <c r="A44" s="196" t="s">
        <v>154</v>
      </c>
      <c r="B44" s="197"/>
      <c r="C44" s="197"/>
      <c r="D44" s="197"/>
      <c r="E44" s="198"/>
      <c r="F44" s="192"/>
      <c r="G44" s="193"/>
    </row>
    <row r="45" spans="1:13" s="9" customFormat="1" ht="25.15" customHeight="1" x14ac:dyDescent="0.25">
      <c r="A45" s="196" t="s">
        <v>157</v>
      </c>
      <c r="B45" s="197"/>
      <c r="C45" s="197"/>
      <c r="D45" s="197"/>
      <c r="E45" s="198"/>
      <c r="F45" s="192"/>
      <c r="G45" s="193"/>
    </row>
    <row r="46" spans="1:13" s="9" customFormat="1" ht="25.15" customHeight="1" x14ac:dyDescent="0.25">
      <c r="A46" s="196" t="s">
        <v>155</v>
      </c>
      <c r="B46" s="197"/>
      <c r="C46" s="197"/>
      <c r="D46" s="197"/>
      <c r="E46" s="198"/>
      <c r="F46" s="192"/>
      <c r="G46" s="193"/>
    </row>
    <row r="47" spans="1:13" s="9" customFormat="1" ht="25.15" customHeight="1" x14ac:dyDescent="0.25">
      <c r="A47" s="196" t="s">
        <v>156</v>
      </c>
      <c r="B47" s="197"/>
      <c r="C47" s="197"/>
      <c r="D47" s="197"/>
      <c r="E47" s="198"/>
      <c r="F47" s="192"/>
      <c r="G47" s="193"/>
    </row>
    <row r="48" spans="1:13" s="9" customFormat="1" ht="29.25" customHeight="1" x14ac:dyDescent="0.25">
      <c r="A48" s="206" t="s">
        <v>227</v>
      </c>
      <c r="B48" s="207"/>
      <c r="C48" s="207"/>
      <c r="D48" s="207"/>
      <c r="E48" s="208"/>
      <c r="F48" s="192"/>
      <c r="G48" s="193"/>
    </row>
    <row r="49" spans="1:9" s="9" customFormat="1" ht="26.25" customHeight="1" thickBot="1" x14ac:dyDescent="0.3">
      <c r="A49" s="337" t="s">
        <v>226</v>
      </c>
      <c r="B49" s="338"/>
      <c r="C49" s="338"/>
      <c r="D49" s="338"/>
      <c r="E49" s="339"/>
      <c r="F49" s="194"/>
      <c r="G49" s="195"/>
    </row>
    <row r="50" spans="1:9" s="9" customFormat="1" ht="15.75" x14ac:dyDescent="0.25">
      <c r="A50" s="10"/>
      <c r="B50" s="10"/>
      <c r="C50" s="10"/>
      <c r="D50" s="10"/>
      <c r="E50" s="10"/>
    </row>
    <row r="51" spans="1:9" x14ac:dyDescent="0.2">
      <c r="A51" s="302" t="s">
        <v>12</v>
      </c>
      <c r="B51" s="302"/>
      <c r="C51" s="302"/>
      <c r="D51" s="302"/>
      <c r="E51" s="302"/>
      <c r="F51" s="302"/>
      <c r="G51" s="302"/>
    </row>
    <row r="53" spans="1:9" x14ac:dyDescent="0.2">
      <c r="A53" s="202" t="s">
        <v>279</v>
      </c>
      <c r="B53" s="202"/>
      <c r="C53" s="202"/>
      <c r="D53" s="202"/>
      <c r="E53" s="202"/>
      <c r="F53" s="202"/>
      <c r="G53" s="202"/>
      <c r="H53" s="202"/>
      <c r="I53" s="202"/>
    </row>
    <row r="54" spans="1:9" x14ac:dyDescent="0.2">
      <c r="A54" s="203"/>
      <c r="B54" s="203"/>
      <c r="C54" s="203"/>
      <c r="D54" s="203"/>
      <c r="E54" s="203"/>
      <c r="F54" s="203"/>
      <c r="G54" s="203"/>
      <c r="H54" s="203"/>
      <c r="I54" s="203"/>
    </row>
    <row r="55" spans="1:9" ht="23.25" customHeight="1" x14ac:dyDescent="0.2">
      <c r="A55" s="203" t="s">
        <v>13</v>
      </c>
      <c r="B55" s="203"/>
      <c r="C55" s="203"/>
      <c r="D55" s="203"/>
      <c r="E55" s="203"/>
      <c r="F55" s="203"/>
      <c r="G55" s="203"/>
      <c r="H55" s="203"/>
      <c r="I55" s="203"/>
    </row>
    <row r="56" spans="1:9" x14ac:dyDescent="0.2">
      <c r="A56" s="204" t="s">
        <v>40</v>
      </c>
      <c r="B56" s="204"/>
      <c r="C56" s="204"/>
      <c r="D56" s="204"/>
      <c r="E56" s="204"/>
      <c r="F56" s="204"/>
      <c r="G56" s="204"/>
      <c r="H56" s="204"/>
      <c r="I56" s="204"/>
    </row>
    <row r="57" spans="1:9" ht="17.25" customHeight="1" x14ac:dyDescent="0.2">
      <c r="A57" s="205" t="s">
        <v>14</v>
      </c>
      <c r="B57" s="205"/>
      <c r="C57" s="205"/>
      <c r="D57" s="205"/>
      <c r="E57" s="205"/>
      <c r="F57" s="205"/>
      <c r="G57" s="205"/>
      <c r="H57" s="205"/>
      <c r="I57" s="205"/>
    </row>
  </sheetData>
  <mergeCells count="55">
    <mergeCell ref="A57:I57"/>
    <mergeCell ref="A51:G51"/>
    <mergeCell ref="A53:I53"/>
    <mergeCell ref="A54:I54"/>
    <mergeCell ref="A55:I55"/>
    <mergeCell ref="A56:I56"/>
    <mergeCell ref="F41:G41"/>
    <mergeCell ref="A42:E42"/>
    <mergeCell ref="F42:G42"/>
    <mergeCell ref="A49:E49"/>
    <mergeCell ref="F49:G49"/>
    <mergeCell ref="A44:E44"/>
    <mergeCell ref="F44:G44"/>
    <mergeCell ref="A43:E43"/>
    <mergeCell ref="F43:G43"/>
    <mergeCell ref="A41:E41"/>
    <mergeCell ref="A45:E45"/>
    <mergeCell ref="A46:E46"/>
    <mergeCell ref="F48:G48"/>
    <mergeCell ref="A47:E47"/>
    <mergeCell ref="F45:G45"/>
    <mergeCell ref="F46:G46"/>
    <mergeCell ref="F35:H35"/>
    <mergeCell ref="A37:F37"/>
    <mergeCell ref="A38:E38"/>
    <mergeCell ref="F38:G38"/>
    <mergeCell ref="A39:E39"/>
    <mergeCell ref="F39:G39"/>
    <mergeCell ref="A5:D5"/>
    <mergeCell ref="E5:M5"/>
    <mergeCell ref="A7:M7"/>
    <mergeCell ref="A8:M8"/>
    <mergeCell ref="A16:G16"/>
    <mergeCell ref="H1:M1"/>
    <mergeCell ref="A2:M2"/>
    <mergeCell ref="A3:D3"/>
    <mergeCell ref="E3:M3"/>
    <mergeCell ref="A4:D4"/>
    <mergeCell ref="E4:M4"/>
    <mergeCell ref="F47:G47"/>
    <mergeCell ref="A48:E48"/>
    <mergeCell ref="A10:E10"/>
    <mergeCell ref="A18:E18"/>
    <mergeCell ref="A24:G24"/>
    <mergeCell ref="A26:E26"/>
    <mergeCell ref="A31:G31"/>
    <mergeCell ref="A40:E40"/>
    <mergeCell ref="A32:M32"/>
    <mergeCell ref="F40:G40"/>
    <mergeCell ref="A33:C33"/>
    <mergeCell ref="D33:E33"/>
    <mergeCell ref="F33:H33"/>
    <mergeCell ref="D34:E34"/>
    <mergeCell ref="F34:H34"/>
    <mergeCell ref="D35:E3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9" fitToHeight="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E333-E5F1-41ED-84C3-511B680F17BC}">
  <sheetPr>
    <tabColor rgb="FF92D050"/>
    <pageSetUpPr fitToPage="1"/>
  </sheetPr>
  <dimension ref="A1:O51"/>
  <sheetViews>
    <sheetView topLeftCell="A31" zoomScaleNormal="100" workbookViewId="0">
      <selection activeCell="A35" sqref="A35:E35"/>
    </sheetView>
  </sheetViews>
  <sheetFormatPr defaultColWidth="8.85546875" defaultRowHeight="12.75" x14ac:dyDescent="0.2"/>
  <cols>
    <col min="1" max="1" width="4.7109375" customWidth="1"/>
    <col min="2" max="2" width="15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17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8" t="s">
        <v>101</v>
      </c>
      <c r="I1" s="258"/>
      <c r="J1" s="259"/>
      <c r="K1" s="259"/>
      <c r="L1" s="259"/>
      <c r="M1" s="259"/>
    </row>
    <row r="2" spans="1:15" s="6" customFormat="1" ht="21.6" customHeight="1" thickBot="1" x14ac:dyDescent="0.25">
      <c r="A2" s="260" t="s">
        <v>102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</row>
    <row r="3" spans="1:15" s="6" customFormat="1" ht="31.15" customHeight="1" thickBot="1" x14ac:dyDescent="0.25">
      <c r="A3" s="263" t="s">
        <v>3</v>
      </c>
      <c r="B3" s="264"/>
      <c r="C3" s="264"/>
      <c r="D3" s="265"/>
      <c r="E3" s="266" t="s">
        <v>104</v>
      </c>
      <c r="F3" s="266"/>
      <c r="G3" s="266"/>
      <c r="H3" s="266"/>
      <c r="I3" s="266"/>
      <c r="J3" s="266"/>
      <c r="K3" s="266"/>
      <c r="L3" s="266"/>
      <c r="M3" s="267"/>
    </row>
    <row r="4" spans="1:15" s="6" customFormat="1" ht="31.15" customHeight="1" thickBot="1" x14ac:dyDescent="0.25">
      <c r="A4" s="263" t="s">
        <v>5</v>
      </c>
      <c r="B4" s="264"/>
      <c r="C4" s="264"/>
      <c r="D4" s="265"/>
      <c r="E4" s="268" t="s">
        <v>265</v>
      </c>
      <c r="F4" s="268"/>
      <c r="G4" s="268"/>
      <c r="H4" s="268"/>
      <c r="I4" s="268"/>
      <c r="J4" s="268"/>
      <c r="K4" s="268"/>
      <c r="L4" s="268"/>
      <c r="M4" s="269"/>
    </row>
    <row r="5" spans="1:15" s="6" customFormat="1" ht="27" customHeight="1" thickBot="1" x14ac:dyDescent="0.25">
      <c r="A5" s="239" t="s">
        <v>19</v>
      </c>
      <c r="B5" s="240"/>
      <c r="C5" s="240"/>
      <c r="D5" s="241"/>
      <c r="E5" s="242" t="s">
        <v>4</v>
      </c>
      <c r="F5" s="242"/>
      <c r="G5" s="242"/>
      <c r="H5" s="242"/>
      <c r="I5" s="242"/>
      <c r="J5" s="242"/>
      <c r="K5" s="242"/>
      <c r="L5" s="242"/>
      <c r="M5" s="243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8" t="s">
        <v>58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8"/>
      <c r="O7" s="8"/>
    </row>
    <row r="8" spans="1:15" s="6" customFormat="1" ht="54.75" customHeight="1" x14ac:dyDescent="0.2">
      <c r="A8" s="244" t="s">
        <v>99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87.75" customHeight="1" x14ac:dyDescent="0.2">
      <c r="A10" s="34" t="s">
        <v>21</v>
      </c>
      <c r="B10" s="29" t="s">
        <v>39</v>
      </c>
      <c r="C10" s="29" t="s">
        <v>6</v>
      </c>
      <c r="D10" s="65" t="s">
        <v>161</v>
      </c>
      <c r="E10" s="28" t="s">
        <v>68</v>
      </c>
      <c r="F10" s="82" t="s">
        <v>36</v>
      </c>
      <c r="G10" s="30" t="s">
        <v>37</v>
      </c>
      <c r="H10" s="29" t="s">
        <v>65</v>
      </c>
      <c r="I10" s="29" t="s">
        <v>66</v>
      </c>
      <c r="J10" s="29" t="s">
        <v>38</v>
      </c>
      <c r="K10" s="31" t="s">
        <v>93</v>
      </c>
      <c r="L10" s="31" t="s">
        <v>20</v>
      </c>
      <c r="M10" s="32" t="s">
        <v>0</v>
      </c>
      <c r="N10" s="3"/>
    </row>
    <row r="11" spans="1:15" s="7" customFormat="1" ht="44.25" customHeight="1" x14ac:dyDescent="0.2">
      <c r="A11" s="52" t="s">
        <v>22</v>
      </c>
      <c r="B11" s="115">
        <v>1930</v>
      </c>
      <c r="C11" s="141" t="s">
        <v>260</v>
      </c>
      <c r="D11" s="38" t="s">
        <v>162</v>
      </c>
      <c r="E11" s="55">
        <v>40</v>
      </c>
      <c r="F11" s="136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4.25" customHeight="1" x14ac:dyDescent="0.2">
      <c r="A12" s="52" t="s">
        <v>23</v>
      </c>
      <c r="B12" s="115">
        <v>1933</v>
      </c>
      <c r="C12" s="141" t="s">
        <v>261</v>
      </c>
      <c r="D12" s="38" t="s">
        <v>162</v>
      </c>
      <c r="E12" s="55">
        <v>1000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4.25" customHeight="1" x14ac:dyDescent="0.2">
      <c r="A13" s="52" t="s">
        <v>24</v>
      </c>
      <c r="B13" s="115">
        <v>1934</v>
      </c>
      <c r="C13" s="141" t="s">
        <v>262</v>
      </c>
      <c r="D13" s="38" t="s">
        <v>162</v>
      </c>
      <c r="E13" s="55">
        <v>320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4.25" customHeight="1" x14ac:dyDescent="0.2">
      <c r="A14" s="52" t="s">
        <v>25</v>
      </c>
      <c r="B14" s="115">
        <v>1935</v>
      </c>
      <c r="C14" s="141" t="s">
        <v>263</v>
      </c>
      <c r="D14" s="38" t="s">
        <v>162</v>
      </c>
      <c r="E14" s="55">
        <v>1040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44.25" customHeight="1" thickBot="1" x14ac:dyDescent="0.25">
      <c r="A15" s="52" t="s">
        <v>26</v>
      </c>
      <c r="B15" s="164">
        <v>1936</v>
      </c>
      <c r="C15" s="143" t="s">
        <v>264</v>
      </c>
      <c r="D15" s="49" t="s">
        <v>162</v>
      </c>
      <c r="E15" s="55">
        <v>480</v>
      </c>
      <c r="F15" s="138"/>
      <c r="G15" s="20"/>
      <c r="H15" s="77">
        <f t="shared" ref="H15:H24" si="2">SUM(E15*F15)</f>
        <v>0</v>
      </c>
      <c r="I15" s="77">
        <f t="shared" ref="I15:I24" si="3">H15+(H15*G15)</f>
        <v>0</v>
      </c>
      <c r="J15" s="22"/>
      <c r="K15" s="22"/>
      <c r="L15" s="35"/>
      <c r="M15" s="23"/>
      <c r="N15" s="2"/>
    </row>
    <row r="16" spans="1:15" s="7" customFormat="1" ht="44.25" customHeight="1" x14ac:dyDescent="0.2">
      <c r="A16" s="52" t="s">
        <v>27</v>
      </c>
      <c r="B16" s="170">
        <v>37436</v>
      </c>
      <c r="C16" s="171" t="s">
        <v>248</v>
      </c>
      <c r="D16" s="54" t="s">
        <v>116</v>
      </c>
      <c r="E16" s="55">
        <v>20</v>
      </c>
      <c r="F16" s="137"/>
      <c r="G16" s="20"/>
      <c r="H16" s="77">
        <f t="shared" si="2"/>
        <v>0</v>
      </c>
      <c r="I16" s="77">
        <f t="shared" si="3"/>
        <v>0</v>
      </c>
      <c r="J16" s="22"/>
      <c r="K16" s="22"/>
      <c r="L16" s="35"/>
      <c r="M16" s="23"/>
      <c r="N16" s="2"/>
    </row>
    <row r="17" spans="1:14" s="7" customFormat="1" ht="44.25" customHeight="1" x14ac:dyDescent="0.2">
      <c r="A17" s="52" t="s">
        <v>28</v>
      </c>
      <c r="B17" s="170">
        <v>37433</v>
      </c>
      <c r="C17" s="171" t="s">
        <v>249</v>
      </c>
      <c r="D17" s="54" t="s">
        <v>242</v>
      </c>
      <c r="E17" s="55">
        <v>96</v>
      </c>
      <c r="F17" s="137"/>
      <c r="G17" s="20"/>
      <c r="H17" s="77">
        <f t="shared" si="2"/>
        <v>0</v>
      </c>
      <c r="I17" s="77">
        <f t="shared" si="3"/>
        <v>0</v>
      </c>
      <c r="J17" s="22"/>
      <c r="K17" s="22"/>
      <c r="L17" s="35"/>
      <c r="M17" s="23"/>
      <c r="N17" s="2"/>
    </row>
    <row r="18" spans="1:14" s="7" customFormat="1" ht="44.25" customHeight="1" x14ac:dyDescent="0.2">
      <c r="A18" s="52" t="s">
        <v>29</v>
      </c>
      <c r="B18" s="170" t="s">
        <v>250</v>
      </c>
      <c r="C18" s="171" t="s">
        <v>255</v>
      </c>
      <c r="D18" s="54" t="s">
        <v>242</v>
      </c>
      <c r="E18" s="55">
        <v>150</v>
      </c>
      <c r="F18" s="137"/>
      <c r="G18" s="20"/>
      <c r="H18" s="77">
        <f t="shared" si="2"/>
        <v>0</v>
      </c>
      <c r="I18" s="77">
        <f t="shared" si="3"/>
        <v>0</v>
      </c>
      <c r="J18" s="22"/>
      <c r="K18" s="22"/>
      <c r="L18" s="35"/>
      <c r="M18" s="23"/>
      <c r="N18" s="2"/>
    </row>
    <row r="19" spans="1:14" s="7" customFormat="1" ht="44.25" customHeight="1" x14ac:dyDescent="0.2">
      <c r="A19" s="52" t="s">
        <v>30</v>
      </c>
      <c r="B19" s="170">
        <v>37435</v>
      </c>
      <c r="C19" s="171" t="s">
        <v>256</v>
      </c>
      <c r="D19" s="54" t="s">
        <v>116</v>
      </c>
      <c r="E19" s="55">
        <v>170</v>
      </c>
      <c r="F19" s="137"/>
      <c r="G19" s="20"/>
      <c r="H19" s="77">
        <f t="shared" si="2"/>
        <v>0</v>
      </c>
      <c r="I19" s="77">
        <f t="shared" si="3"/>
        <v>0</v>
      </c>
      <c r="J19" s="22"/>
      <c r="K19" s="22"/>
      <c r="L19" s="35"/>
      <c r="M19" s="23"/>
      <c r="N19" s="2"/>
    </row>
    <row r="20" spans="1:14" s="7" customFormat="1" ht="44.25" customHeight="1" x14ac:dyDescent="0.2">
      <c r="A20" s="52" t="s">
        <v>56</v>
      </c>
      <c r="B20" s="170" t="s">
        <v>251</v>
      </c>
      <c r="C20" s="171" t="s">
        <v>254</v>
      </c>
      <c r="D20" s="54" t="s">
        <v>116</v>
      </c>
      <c r="E20" s="55">
        <v>4380</v>
      </c>
      <c r="F20" s="137"/>
      <c r="G20" s="20"/>
      <c r="H20" s="77">
        <f t="shared" si="2"/>
        <v>0</v>
      </c>
      <c r="I20" s="77">
        <f t="shared" si="3"/>
        <v>0</v>
      </c>
      <c r="J20" s="22"/>
      <c r="K20" s="22"/>
      <c r="L20" s="35"/>
      <c r="M20" s="23"/>
      <c r="N20" s="2"/>
    </row>
    <row r="21" spans="1:14" s="7" customFormat="1" ht="44.25" customHeight="1" x14ac:dyDescent="0.2">
      <c r="A21" s="52" t="s">
        <v>57</v>
      </c>
      <c r="B21" s="170">
        <v>37434</v>
      </c>
      <c r="C21" s="171" t="s">
        <v>252</v>
      </c>
      <c r="D21" s="54" t="s">
        <v>116</v>
      </c>
      <c r="E21" s="55">
        <v>480</v>
      </c>
      <c r="F21" s="137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4.25" customHeight="1" x14ac:dyDescent="0.2">
      <c r="A22" s="52" t="s">
        <v>276</v>
      </c>
      <c r="B22" s="170">
        <v>37815</v>
      </c>
      <c r="C22" s="171" t="s">
        <v>253</v>
      </c>
      <c r="D22" s="54" t="s">
        <v>116</v>
      </c>
      <c r="E22" s="55">
        <v>4590</v>
      </c>
      <c r="F22" s="137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4.25" customHeight="1" x14ac:dyDescent="0.2">
      <c r="A23" s="52" t="s">
        <v>277</v>
      </c>
      <c r="B23" s="170">
        <v>37437</v>
      </c>
      <c r="C23" s="171" t="s">
        <v>257</v>
      </c>
      <c r="D23" s="54" t="s">
        <v>116</v>
      </c>
      <c r="E23" s="55">
        <v>60</v>
      </c>
      <c r="F23" s="137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7" customFormat="1" ht="44.25" customHeight="1" thickBot="1" x14ac:dyDescent="0.25">
      <c r="A24" s="52" t="s">
        <v>278</v>
      </c>
      <c r="B24" s="170">
        <v>37427</v>
      </c>
      <c r="C24" s="143" t="s">
        <v>258</v>
      </c>
      <c r="D24" s="49" t="s">
        <v>116</v>
      </c>
      <c r="E24" s="55">
        <v>540</v>
      </c>
      <c r="F24" s="138"/>
      <c r="G24" s="20"/>
      <c r="H24" s="77">
        <f t="shared" si="2"/>
        <v>0</v>
      </c>
      <c r="I24" s="77">
        <f t="shared" si="3"/>
        <v>0</v>
      </c>
      <c r="J24" s="22"/>
      <c r="K24" s="22"/>
      <c r="L24" s="35"/>
      <c r="M24" s="23"/>
      <c r="N24" s="2"/>
    </row>
    <row r="25" spans="1:14" s="6" customFormat="1" ht="25.9" customHeight="1" thickBot="1" x14ac:dyDescent="0.3">
      <c r="A25" s="245" t="s">
        <v>61</v>
      </c>
      <c r="B25" s="273"/>
      <c r="C25" s="246"/>
      <c r="D25" s="246"/>
      <c r="E25" s="246"/>
      <c r="F25" s="246"/>
      <c r="G25" s="247"/>
      <c r="H25" s="122">
        <f>SUM(H11:H24)</f>
        <v>0</v>
      </c>
      <c r="I25" s="123">
        <f>SUM(I11:I24)</f>
        <v>0</v>
      </c>
      <c r="J25" s="69"/>
      <c r="K25" s="70"/>
      <c r="L25" s="70"/>
      <c r="M25" s="70"/>
    </row>
    <row r="26" spans="1:14" s="6" customFormat="1" ht="10.15" customHeight="1" thickBot="1" x14ac:dyDescent="0.25">
      <c r="A26" s="222"/>
      <c r="B26" s="222"/>
      <c r="C26" s="222"/>
      <c r="D26" s="223"/>
      <c r="E26" s="223"/>
      <c r="F26" s="223"/>
      <c r="G26" s="223"/>
      <c r="H26" s="223"/>
      <c r="I26" s="223"/>
      <c r="J26" s="223"/>
      <c r="K26" s="223"/>
      <c r="L26" s="223"/>
      <c r="M26" s="223"/>
    </row>
    <row r="27" spans="1:14" ht="30" customHeight="1" thickBot="1" x14ac:dyDescent="0.3">
      <c r="A27" s="299" t="s">
        <v>86</v>
      </c>
      <c r="B27" s="300"/>
      <c r="C27" s="301"/>
      <c r="D27" s="311" t="s">
        <v>16</v>
      </c>
      <c r="E27" s="312"/>
      <c r="F27" s="226">
        <f>H25</f>
        <v>0</v>
      </c>
      <c r="G27" s="227"/>
      <c r="H27" s="228"/>
    </row>
    <row r="28" spans="1:14" ht="30" customHeight="1" thickBot="1" x14ac:dyDescent="0.3">
      <c r="A28" s="13"/>
      <c r="B28" s="13"/>
      <c r="C28" s="13"/>
      <c r="D28" s="313" t="s">
        <v>18</v>
      </c>
      <c r="E28" s="314"/>
      <c r="F28" s="231">
        <f>F29-F27</f>
        <v>0</v>
      </c>
      <c r="G28" s="232"/>
      <c r="H28" s="233"/>
    </row>
    <row r="29" spans="1:14" ht="30" customHeight="1" thickBot="1" x14ac:dyDescent="0.3">
      <c r="A29" s="11"/>
      <c r="B29" s="11"/>
      <c r="C29" s="11"/>
      <c r="D29" s="286" t="s">
        <v>17</v>
      </c>
      <c r="E29" s="287"/>
      <c r="F29" s="252">
        <f t="shared" ref="F29" si="4">I25</f>
        <v>0</v>
      </c>
      <c r="G29" s="232"/>
      <c r="H29" s="233"/>
    </row>
    <row r="30" spans="1:14" s="6" customFormat="1" ht="10.15" customHeight="1" x14ac:dyDescent="0.2">
      <c r="A30" s="14"/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s="6" customFormat="1" ht="25.15" customHeight="1" thickBot="1" x14ac:dyDescent="0.25">
      <c r="A31" s="256" t="s">
        <v>10</v>
      </c>
      <c r="B31" s="256"/>
      <c r="C31" s="256"/>
      <c r="D31" s="256"/>
      <c r="E31" s="256"/>
      <c r="F31" s="257"/>
      <c r="G31"/>
      <c r="H31"/>
      <c r="I31"/>
      <c r="J31"/>
      <c r="K31"/>
      <c r="L31"/>
      <c r="M31"/>
    </row>
    <row r="32" spans="1:14" s="9" customFormat="1" ht="36" customHeight="1" thickBot="1" x14ac:dyDescent="0.3">
      <c r="A32" s="218" t="s">
        <v>87</v>
      </c>
      <c r="B32" s="219"/>
      <c r="C32" s="219"/>
      <c r="D32" s="219"/>
      <c r="E32" s="219"/>
      <c r="F32" s="220" t="s">
        <v>8</v>
      </c>
      <c r="G32" s="221"/>
    </row>
    <row r="33" spans="1:11" s="9" customFormat="1" ht="31.5" customHeight="1" x14ac:dyDescent="0.25">
      <c r="A33" s="234" t="s">
        <v>44</v>
      </c>
      <c r="B33" s="235"/>
      <c r="C33" s="235"/>
      <c r="D33" s="236"/>
      <c r="E33" s="236"/>
      <c r="F33" s="237"/>
      <c r="G33" s="238"/>
    </row>
    <row r="34" spans="1:11" s="9" customFormat="1" ht="57" customHeight="1" x14ac:dyDescent="0.25">
      <c r="A34" s="209" t="s">
        <v>11</v>
      </c>
      <c r="B34" s="210"/>
      <c r="C34" s="210"/>
      <c r="D34" s="211"/>
      <c r="E34" s="211"/>
      <c r="F34" s="212"/>
      <c r="G34" s="213"/>
    </row>
    <row r="35" spans="1:11" s="9" customFormat="1" ht="25.15" customHeight="1" x14ac:dyDescent="0.25">
      <c r="A35" s="206" t="s">
        <v>293</v>
      </c>
      <c r="B35" s="207"/>
      <c r="C35" s="207"/>
      <c r="D35" s="207"/>
      <c r="E35" s="207"/>
      <c r="F35" s="212"/>
      <c r="G35" s="213"/>
    </row>
    <row r="36" spans="1:11" s="9" customFormat="1" ht="25.15" customHeight="1" x14ac:dyDescent="0.25">
      <c r="A36" s="196" t="s">
        <v>7</v>
      </c>
      <c r="B36" s="197"/>
      <c r="C36" s="197"/>
      <c r="D36" s="197"/>
      <c r="E36" s="197"/>
      <c r="F36" s="212"/>
      <c r="G36" s="213"/>
    </row>
    <row r="37" spans="1:11" s="9" customFormat="1" ht="25.15" customHeight="1" x14ac:dyDescent="0.25">
      <c r="A37" s="196" t="s">
        <v>237</v>
      </c>
      <c r="B37" s="197"/>
      <c r="C37" s="197"/>
      <c r="D37" s="197"/>
      <c r="E37" s="198"/>
      <c r="F37" s="192"/>
      <c r="G37" s="193"/>
    </row>
    <row r="38" spans="1:11" s="9" customFormat="1" ht="25.15" customHeight="1" x14ac:dyDescent="0.25">
      <c r="A38" s="327" t="s">
        <v>73</v>
      </c>
      <c r="B38" s="328"/>
      <c r="C38" s="328"/>
      <c r="D38" s="328"/>
      <c r="E38" s="329"/>
      <c r="F38" s="212"/>
      <c r="G38" s="213"/>
      <c r="I38" s="310"/>
      <c r="J38" s="310"/>
      <c r="K38" s="310"/>
    </row>
    <row r="39" spans="1:11" s="9" customFormat="1" ht="25.15" customHeight="1" x14ac:dyDescent="0.25">
      <c r="A39" s="327" t="s">
        <v>163</v>
      </c>
      <c r="B39" s="328"/>
      <c r="C39" s="328"/>
      <c r="D39" s="328"/>
      <c r="E39" s="329"/>
      <c r="F39" s="192"/>
      <c r="G39" s="193"/>
      <c r="I39"/>
      <c r="J39"/>
      <c r="K39"/>
    </row>
    <row r="40" spans="1:11" s="9" customFormat="1" ht="25.15" customHeight="1" x14ac:dyDescent="0.25">
      <c r="A40" s="327" t="s">
        <v>164</v>
      </c>
      <c r="B40" s="328"/>
      <c r="C40" s="328"/>
      <c r="D40" s="328"/>
      <c r="E40" s="329"/>
      <c r="F40" s="192"/>
      <c r="G40" s="193"/>
      <c r="I40"/>
      <c r="J40"/>
      <c r="K40"/>
    </row>
    <row r="41" spans="1:11" s="9" customFormat="1" ht="25.15" customHeight="1" x14ac:dyDescent="0.25">
      <c r="A41" s="327" t="s">
        <v>165</v>
      </c>
      <c r="B41" s="328"/>
      <c r="C41" s="328"/>
      <c r="D41" s="328"/>
      <c r="E41" s="329"/>
      <c r="F41" s="192"/>
      <c r="G41" s="193"/>
      <c r="I41"/>
      <c r="J41"/>
      <c r="K41"/>
    </row>
    <row r="42" spans="1:11" s="9" customFormat="1" ht="25.15" customHeight="1" thickBot="1" x14ac:dyDescent="0.3">
      <c r="A42" s="323" t="s">
        <v>166</v>
      </c>
      <c r="B42" s="324"/>
      <c r="C42" s="324"/>
      <c r="D42" s="324"/>
      <c r="E42" s="325"/>
      <c r="F42" s="194"/>
      <c r="G42" s="195"/>
      <c r="I42"/>
      <c r="J42"/>
      <c r="K42"/>
    </row>
    <row r="43" spans="1:11" s="9" customFormat="1" ht="15.75" x14ac:dyDescent="0.25">
      <c r="A43" s="10"/>
      <c r="B43" s="10"/>
      <c r="C43" s="10"/>
      <c r="D43" s="10"/>
      <c r="E43" s="10"/>
    </row>
    <row r="44" spans="1:11" x14ac:dyDescent="0.2">
      <c r="A44" s="302" t="s">
        <v>12</v>
      </c>
      <c r="B44" s="302"/>
      <c r="C44" s="302"/>
      <c r="D44" s="302"/>
      <c r="E44" s="302"/>
      <c r="F44" s="302"/>
      <c r="G44" s="302"/>
    </row>
    <row r="46" spans="1:11" x14ac:dyDescent="0.2">
      <c r="A46" s="202" t="s">
        <v>279</v>
      </c>
      <c r="B46" s="202"/>
      <c r="C46" s="202"/>
      <c r="D46" s="202"/>
      <c r="E46" s="202"/>
      <c r="F46" s="202"/>
      <c r="G46" s="202"/>
      <c r="H46" s="202"/>
      <c r="I46" s="202"/>
    </row>
    <row r="47" spans="1:11" x14ac:dyDescent="0.2">
      <c r="A47" s="203"/>
      <c r="B47" s="203"/>
      <c r="C47" s="203"/>
      <c r="D47" s="203"/>
      <c r="E47" s="203"/>
      <c r="F47" s="203"/>
      <c r="G47" s="203"/>
      <c r="H47" s="203"/>
      <c r="I47" s="203"/>
    </row>
    <row r="48" spans="1:11" ht="23.25" customHeight="1" x14ac:dyDescent="0.2">
      <c r="A48" s="203" t="s">
        <v>13</v>
      </c>
      <c r="B48" s="203"/>
      <c r="C48" s="203"/>
      <c r="D48" s="203"/>
      <c r="E48" s="203"/>
      <c r="F48" s="203"/>
      <c r="G48" s="203"/>
      <c r="H48" s="203"/>
      <c r="I48" s="203"/>
    </row>
    <row r="49" spans="1:9" x14ac:dyDescent="0.2">
      <c r="A49" s="204" t="s">
        <v>40</v>
      </c>
      <c r="B49" s="204"/>
      <c r="C49" s="204"/>
      <c r="D49" s="204"/>
      <c r="E49" s="204"/>
      <c r="F49" s="204"/>
      <c r="G49" s="204"/>
      <c r="H49" s="204"/>
      <c r="I49" s="204"/>
    </row>
    <row r="50" spans="1:9" ht="17.25" customHeight="1" x14ac:dyDescent="0.2">
      <c r="A50" s="205" t="s">
        <v>14</v>
      </c>
      <c r="B50" s="205"/>
      <c r="C50" s="205"/>
      <c r="D50" s="205"/>
      <c r="E50" s="205"/>
      <c r="F50" s="205"/>
      <c r="G50" s="205"/>
      <c r="H50" s="205"/>
      <c r="I50" s="205"/>
    </row>
    <row r="51" spans="1:9" x14ac:dyDescent="0.2">
      <c r="A51" s="84"/>
      <c r="B51" s="84"/>
      <c r="C51" s="84"/>
      <c r="D51" s="84"/>
      <c r="E51" s="84"/>
      <c r="F51" s="84"/>
      <c r="G51" s="84"/>
      <c r="H51" s="84"/>
      <c r="I51" s="84"/>
    </row>
  </sheetData>
  <mergeCells count="49">
    <mergeCell ref="A26:M2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25:G25"/>
    <mergeCell ref="A34:E34"/>
    <mergeCell ref="F34:G34"/>
    <mergeCell ref="A27:C27"/>
    <mergeCell ref="D27:E27"/>
    <mergeCell ref="F27:H27"/>
    <mergeCell ref="D28:E28"/>
    <mergeCell ref="F28:H28"/>
    <mergeCell ref="D29:E29"/>
    <mergeCell ref="F29:H29"/>
    <mergeCell ref="A31:F31"/>
    <mergeCell ref="A32:E32"/>
    <mergeCell ref="F32:G32"/>
    <mergeCell ref="A33:E33"/>
    <mergeCell ref="F33:G33"/>
    <mergeCell ref="I38:K38"/>
    <mergeCell ref="A42:E42"/>
    <mergeCell ref="A35:E35"/>
    <mergeCell ref="F35:G35"/>
    <mergeCell ref="A36:E36"/>
    <mergeCell ref="F36:G36"/>
    <mergeCell ref="A38:E38"/>
    <mergeCell ref="F38:G38"/>
    <mergeCell ref="A37:E37"/>
    <mergeCell ref="F37:G37"/>
    <mergeCell ref="A39:E39"/>
    <mergeCell ref="F39:G39"/>
    <mergeCell ref="F40:G40"/>
    <mergeCell ref="F41:G41"/>
    <mergeCell ref="A40:E40"/>
    <mergeCell ref="A41:E41"/>
    <mergeCell ref="A48:I48"/>
    <mergeCell ref="A49:I49"/>
    <mergeCell ref="A50:I50"/>
    <mergeCell ref="F42:G42"/>
    <mergeCell ref="A44:G44"/>
    <mergeCell ref="A46:I46"/>
    <mergeCell ref="A47:I47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část 1 - Vata buničitá a obvazo</vt:lpstr>
      <vt:lpstr>část 2 - Zdravotnická gáza</vt:lpstr>
      <vt:lpstr>část 3 - Tampony prošívané</vt:lpstr>
      <vt:lpstr>část 4 - Tampony stáčené</vt:lpstr>
      <vt:lpstr>část 5 - Komprese z gázy</vt:lpstr>
      <vt:lpstr>část 6 - Komprese z NT</vt:lpstr>
      <vt:lpstr>část 7 - Absorpční komprese, ne</vt:lpstr>
      <vt:lpstr>část 8 - Obinadla kompresivní</vt:lpstr>
      <vt:lpstr>část 9 - Obvazy hadicové síťov</vt:lpstr>
      <vt:lpstr>část 10 - Sádry a podklad. mat.</vt:lpstr>
      <vt:lpstr>část 11 - Náplasti z NT, steril</vt:lpstr>
      <vt:lpstr>část 12 - Náplasti z NT v roli</vt:lpstr>
      <vt:lpstr>část 13 - Náplasti na cívce, ne</vt:lpstr>
      <vt:lpstr>část 14 - Fixace žilních katetr</vt:lpstr>
      <vt:lpstr>část 15 - Stehy náplasťové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Michaela Červinková</cp:lastModifiedBy>
  <cp:lastPrinted>2025-08-22T10:30:45Z</cp:lastPrinted>
  <dcterms:created xsi:type="dcterms:W3CDTF">2018-08-14T05:12:51Z</dcterms:created>
  <dcterms:modified xsi:type="dcterms:W3CDTF">2025-09-22T07:29:19Z</dcterms:modified>
</cp:coreProperties>
</file>